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стр.1" sheetId="1" r:id="rId1"/>
    <sheet name="стр.2_5" sheetId="2" r:id="rId2"/>
  </sheets>
  <definedNames>
    <definedName name="_xlnm.Print_Area" localSheetId="0">'стр.1'!$A$1:$FE$26</definedName>
    <definedName name="_xlnm.Print_Area" localSheetId="1">'стр.2_5'!$A$1:$DA$189</definedName>
  </definedNames>
  <calcPr fullCalcOnLoad="1"/>
</workbook>
</file>

<file path=xl/sharedStrings.xml><?xml version="1.0" encoding="utf-8"?>
<sst xmlns="http://schemas.openxmlformats.org/spreadsheetml/2006/main" count="277" uniqueCount="171">
  <si>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</si>
  <si>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</si>
  <si>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</si>
  <si>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</si>
  <si>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</si>
  <si>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</si>
  <si>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</si>
  <si>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</si>
  <si>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</si>
  <si>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</si>
  <si>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</si>
  <si>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</si>
  <si>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</si>
  <si>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</si>
  <si>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</si>
  <si>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</si>
  <si>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</si>
  <si>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</si>
  <si>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</si>
  <si>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</si>
  <si>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</si>
  <si>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</si>
  <si>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</si>
  <si>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</si>
  <si>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</si>
  <si>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</si>
  <si>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</si>
  <si>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</si>
  <si>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</si>
  <si>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</si>
  <si>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</si>
  <si>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</si>
  <si>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</si>
  <si>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</si>
  <si>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</si>
  <si>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</si>
  <si>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</si>
  <si>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</si>
  <si>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</si>
  <si>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</si>
  <si>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</si>
  <si>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</si>
  <si>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</si>
  <si>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</si>
  <si>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</si>
  <si>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</si>
  <si>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</si>
  <si>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</si>
  <si>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</si>
  <si>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</si>
  <si>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</si>
  <si>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</si>
  <si>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</si>
  <si>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</si>
  <si>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</si>
  <si>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</si>
  <si>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</si>
  <si>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</si>
  <si>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</si>
  <si>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</si>
  <si>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</si>
  <si>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</si>
  <si>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</si>
  <si>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</si>
  <si>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</si>
  <si>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 xml:space="preserve"> Итого: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</si>
  <si>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</si>
  <si>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</si>
  <si>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</si>
  <si>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</si>
  <si>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</si>
  <si>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</si>
  <si>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</si>
  <si>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</si>
  <si>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Стоимость 
с учетом НДС, 
руб.</t>
  </si>
  <si>
    <t>Ставка 
арендной 
платы</t>
  </si>
  <si>
    <t>Объект</t>
  </si>
  <si>
    <t>Количество 
работ 
(услуг)</t>
  </si>
  <si>
    <t>Стоимость 
работ (услуг), 
руб.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</si>
  <si>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</si>
  <si>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</si>
  <si>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</si>
  <si>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</si>
  <si>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</si>
  <si>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</si>
  <si>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</si>
  <si>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</si>
  <si>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областной бюджет</t>
  </si>
  <si>
    <t>244</t>
  </si>
  <si>
    <t>4</t>
  </si>
  <si>
    <t>111;112; 119</t>
  </si>
  <si>
    <t>местный бюджет</t>
  </si>
  <si>
    <t xml:space="preserve">абонентская плата </t>
  </si>
  <si>
    <t xml:space="preserve">Количество номеров </t>
  </si>
  <si>
    <t>внутризоновые соединения</t>
  </si>
  <si>
    <t>повременная оплата междугородных, телефонных соединений</t>
  </si>
  <si>
    <t>повременная оплата местных телефонных соединений</t>
  </si>
  <si>
    <t xml:space="preserve">Сумма, руб. 
(гр. 4 x гр. 5 x 
</t>
  </si>
  <si>
    <t>потребление стоков (м.куб)</t>
  </si>
  <si>
    <t>оплата потребления  холодной воды(м.куб)</t>
  </si>
  <si>
    <t>оплата потребления  горячей воды (м.куб)</t>
  </si>
  <si>
    <t>оплата потребления  теплоэнергии (Гкал)</t>
  </si>
  <si>
    <t>оплата потребления  электроэнергии             ( Кв/ч)</t>
  </si>
  <si>
    <t>Вывоз ТБО</t>
  </si>
  <si>
    <t xml:space="preserve"> ТО счетчиков тепловой энергии</t>
  </si>
  <si>
    <t>Дератизация, дезинфекция</t>
  </si>
  <si>
    <t>ТО тревожной кнопки</t>
  </si>
  <si>
    <t>измерение сопротивления изоляции электропроводки</t>
  </si>
  <si>
    <t>перезарядка огнетушителей</t>
  </si>
  <si>
    <t>заправка картриджей</t>
  </si>
  <si>
    <t>обследование технического состояния (аттестация) объектов нефинансовых активов,</t>
  </si>
  <si>
    <t>промывка и опрессовка системы отопления</t>
  </si>
  <si>
    <t xml:space="preserve">утилизация техники </t>
  </si>
  <si>
    <t>ремонт нефинансовых активов, оборудования</t>
  </si>
  <si>
    <t>обслуживание компьютерной техники и программного обеспечения</t>
  </si>
  <si>
    <t>услуги по охране (тревожная кнопка)</t>
  </si>
  <si>
    <t>подписка на периодические и справочные издания, с учетом доставки подписных изданий, если она предусмотрена в договоре подписки</t>
  </si>
  <si>
    <t>диспансеризация, медицинский осмотр работников (в т.ч. предрейсовые осмотры водителей), состоящих в штате учреждения</t>
  </si>
  <si>
    <t>5</t>
  </si>
  <si>
    <t>6</t>
  </si>
  <si>
    <t>обслуживание информационных баз данных</t>
  </si>
  <si>
    <t>лабораторные исследования</t>
  </si>
  <si>
    <t>ремонт помещений</t>
  </si>
  <si>
    <t>электротехнические материалы</t>
  </si>
  <si>
    <t>приобретение грамот, благодарностей</t>
  </si>
  <si>
    <t>средняя стоимость, руб.</t>
  </si>
  <si>
    <t>земельный налог</t>
  </si>
  <si>
    <t>налог на имущество</t>
  </si>
  <si>
    <t>851; 852; 853</t>
  </si>
  <si>
    <t>плата за загрязнение окружающей среды</t>
  </si>
  <si>
    <t>штрафы, пени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</si>
  <si>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</si>
  <si>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</si>
  <si>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4.2. Расчет (обоснование) расходов на оплату транспортных услуг</t>
  </si>
  <si>
    <t>4.3. Расчет (обоснование) расходов на оплату коммунальных услуг</t>
  </si>
  <si>
    <t>4.4. Расчет (обоснование) расходов на оплату аренды имущества</t>
  </si>
  <si>
    <t>4.5. Расчет (обоснование) расходов на оплату работ, услуг по содержанию имущества</t>
  </si>
  <si>
    <t>4.6. Расчет (обоснование) расходов на оплату прочих работ, услуг</t>
  </si>
  <si>
    <t>4.7. Расчет (обоснование) расходов на оплату прочих расходов</t>
  </si>
  <si>
    <t>4.8. Расчет (обоснование) расходов на приобретение основных средств, материальных запасов</t>
  </si>
  <si>
    <t>Учитель</t>
  </si>
  <si>
    <t>Административный персонал</t>
  </si>
  <si>
    <t>Подвоз учащихся на турслет</t>
  </si>
  <si>
    <t>канцелярские товары</t>
  </si>
  <si>
    <t>ТО и поверка узла учета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</si>
  <si>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</si>
  <si>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</si>
  <si>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</si>
  <si>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</si>
  <si>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</si>
  <si>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</si>
  <si>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</si>
  <si>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</si>
  <si>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</si>
  <si>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</si>
  <si>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обслуживание канала связи (вывод сигнала на пож.часть)</t>
  </si>
  <si>
    <t>кисти.краска и пр.</t>
  </si>
  <si>
    <t>ТО системы охранного видеонаблюдения</t>
  </si>
  <si>
    <t>ТО системы СКУД аудиодомофона</t>
  </si>
  <si>
    <t>приобретение(изготовление) бланков строгой отчетности</t>
  </si>
  <si>
    <t>приобретение бойлеров</t>
  </si>
  <si>
    <t>приобретение картриджей</t>
  </si>
  <si>
    <t>компьюторное оборудование (новое место)</t>
  </si>
  <si>
    <t>мебель офисная (столы.стулья)</t>
  </si>
  <si>
    <t>бытовая техника</t>
  </si>
  <si>
    <t>музыкальное и художественное оборудование</t>
  </si>
  <si>
    <t xml:space="preserve">оборудование для пищеблока </t>
  </si>
  <si>
    <t>информационные стенды</t>
  </si>
  <si>
    <t xml:space="preserve">жалюзи.шторы непроницаемые.карнизы </t>
  </si>
  <si>
    <t>хозяйственные материалы (унитазы, раковины, смесители, грабли, мешки, перчатки)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</si>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</sst>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 wrapText="1" indent="2"/>
    </xf>
    <xf numFmtId="0" fontId="1" fillId="0" borderId="21" xfId="0" applyNumberFormat="1" applyFont="1" applyBorder="1" applyAlignment="1">
      <alignment horizontal="left" vertical="center" wrapText="1" indent="2"/>
    </xf>
    <xf numFmtId="1" fontId="1" fillId="0" borderId="1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5" xfId="0" applyNumberFormat="1" applyFont="1" applyBorder="1" applyAlignment="1">
      <alignment horizontal="left" vertical="center" wrapText="1" indent="2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right" vertical="center"/>
    </xf>
    <xf numFmtId="0" fontId="1" fillId="0" borderId="20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view="pageBreakPreview" zoomScaleSheetLayoutView="100" zoomScalePageLayoutView="0" workbookViewId="0" topLeftCell="A1">
      <selection activeCell="EO23" sqref="EO23:FE23"/>
    </sheetView>
  </sheetViews>
  <sheetFormatPr defaultColWidth="0.875" defaultRowHeight="12.75"/>
  <cols>
    <col min="1" max="23" width="0.875" style="1" customWidth="1"/>
    <col min="24" max="24" width="2.00390625" style="1" customWidth="1"/>
    <col min="25" max="35" width="0.875" style="1" customWidth="1"/>
    <col min="36" max="36" width="1.37890625" style="1" customWidth="1"/>
    <col min="37" max="37" width="2.125" style="1" customWidth="1"/>
    <col min="38" max="38" width="0.2421875" style="1" customWidth="1"/>
    <col min="39" max="40" width="0.875" style="1" hidden="1" customWidth="1"/>
    <col min="41" max="51" width="0.875" style="1" customWidth="1"/>
    <col min="52" max="52" width="0.875" style="1" hidden="1" customWidth="1"/>
    <col min="53" max="53" width="0.2421875" style="1" hidden="1" customWidth="1"/>
    <col min="54" max="57" width="0.875" style="1" hidden="1" customWidth="1"/>
    <col min="58" max="67" width="0.875" style="1" customWidth="1"/>
    <col min="68" max="68" width="0.37109375" style="1" customWidth="1"/>
    <col min="69" max="69" width="0.875" style="1" hidden="1" customWidth="1"/>
    <col min="70" max="71" width="0.12890625" style="1" hidden="1" customWidth="1"/>
    <col min="72" max="72" width="0.37109375" style="1" hidden="1" customWidth="1"/>
    <col min="73" max="75" width="0.875" style="1" hidden="1" customWidth="1"/>
    <col min="76" max="89" width="0.875" style="1" customWidth="1"/>
    <col min="90" max="90" width="0.37109375" style="1" customWidth="1"/>
    <col min="91" max="94" width="0.875" style="1" hidden="1" customWidth="1"/>
    <col min="95" max="123" width="0.875" style="1" customWidth="1"/>
    <col min="124" max="124" width="0.74609375" style="1" customWidth="1"/>
    <col min="125" max="126" width="0.875" style="1" hidden="1" customWidth="1"/>
    <col min="127" max="127" width="0.2421875" style="1" customWidth="1"/>
    <col min="128" max="128" width="0.875" style="1" hidden="1" customWidth="1"/>
    <col min="129" max="140" width="0.875" style="1" customWidth="1"/>
    <col min="141" max="141" width="1.25" style="1" customWidth="1"/>
    <col min="142" max="142" width="0.6171875" style="1" hidden="1" customWidth="1"/>
    <col min="143" max="144" width="0.875" style="1" hidden="1" customWidth="1"/>
    <col min="145" max="16384" width="0.875" style="1" customWidth="1"/>
  </cols>
  <sheetData>
    <row r="1" s="9" customFormat="1" ht="12">
      <c r="DA1" s="9" t="s">
        <v>19</v>
      </c>
    </row>
    <row r="2" spans="105:161" s="9" customFormat="1" ht="47.25" customHeight="1">
      <c r="DA2" s="32" t="s">
        <v>20</v>
      </c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</row>
    <row r="3" ht="3" customHeight="1"/>
    <row r="4" s="10" customFormat="1" ht="11.25">
      <c r="DA4" s="10" t="s">
        <v>21</v>
      </c>
    </row>
    <row r="6" s="2" customFormat="1" ht="15">
      <c r="FE6" s="8"/>
    </row>
    <row r="8" spans="1:161" s="7" customFormat="1" ht="15.75">
      <c r="A8" s="39" t="s">
        <v>18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</row>
    <row r="10" spans="1:161" s="2" customFormat="1" ht="15">
      <c r="A10" s="19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</row>
    <row r="11" ht="6" customHeight="1"/>
    <row r="12" spans="1:161" s="6" customFormat="1" ht="14.25">
      <c r="A12" s="6" t="s">
        <v>16</v>
      </c>
      <c r="X12" s="42" t="s">
        <v>90</v>
      </c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</row>
    <row r="13" spans="24:161" s="6" customFormat="1" ht="6" customHeight="1"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1" s="6" customFormat="1" ht="14.25">
      <c r="A14" s="41" t="s">
        <v>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0" t="s">
        <v>87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</row>
    <row r="15" ht="9.75" customHeight="1"/>
    <row r="16" spans="1:161" s="2" customFormat="1" ht="15">
      <c r="A16" s="19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</row>
    <row r="17" ht="10.5" customHeight="1"/>
    <row r="18" spans="1:161" s="3" customFormat="1" ht="13.5" customHeight="1">
      <c r="A18" s="23" t="s">
        <v>0</v>
      </c>
      <c r="B18" s="24"/>
      <c r="C18" s="24"/>
      <c r="D18" s="24"/>
      <c r="E18" s="24"/>
      <c r="F18" s="25"/>
      <c r="G18" s="23" t="s">
        <v>11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/>
      <c r="Y18" s="23" t="s">
        <v>4</v>
      </c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5"/>
      <c r="AO18" s="33" t="s">
        <v>1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5"/>
      <c r="DI18" s="23" t="s">
        <v>8</v>
      </c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5"/>
      <c r="DY18" s="23" t="s">
        <v>9</v>
      </c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5"/>
      <c r="EO18" s="23" t="s">
        <v>10</v>
      </c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3" customFormat="1" ht="13.5" customHeight="1">
      <c r="A19" s="26"/>
      <c r="B19" s="27"/>
      <c r="C19" s="27"/>
      <c r="D19" s="27"/>
      <c r="E19" s="27"/>
      <c r="F19" s="28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8"/>
      <c r="Y19" s="26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8"/>
      <c r="AO19" s="23" t="s">
        <v>3</v>
      </c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5"/>
      <c r="BF19" s="33" t="s">
        <v>2</v>
      </c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5"/>
      <c r="DI19" s="26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8"/>
      <c r="DY19" s="26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8"/>
      <c r="EO19" s="26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</row>
    <row r="20" spans="1:161" s="3" customFormat="1" ht="47.25" customHeight="1">
      <c r="A20" s="29"/>
      <c r="B20" s="30"/>
      <c r="C20" s="30"/>
      <c r="D20" s="30"/>
      <c r="E20" s="30"/>
      <c r="F20" s="31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1"/>
      <c r="Y20" s="29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1"/>
      <c r="AO20" s="29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1"/>
      <c r="BF20" s="20" t="s">
        <v>5</v>
      </c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 t="s">
        <v>6</v>
      </c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 t="s">
        <v>7</v>
      </c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9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1"/>
      <c r="DY20" s="29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1"/>
      <c r="EO20" s="29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1"/>
    </row>
    <row r="21" spans="1:161" s="4" customFormat="1" ht="12.75">
      <c r="A21" s="22">
        <v>1</v>
      </c>
      <c r="B21" s="22"/>
      <c r="C21" s="22"/>
      <c r="D21" s="22"/>
      <c r="E21" s="22"/>
      <c r="F21" s="22"/>
      <c r="G21" s="22">
        <v>2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>
        <v>3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>
        <v>4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>
        <v>5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>
        <v>6</v>
      </c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>
        <v>7</v>
      </c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>
        <v>8</v>
      </c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>
        <v>9</v>
      </c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>
        <v>10</v>
      </c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</row>
    <row r="22" spans="1:161" s="5" customFormat="1" ht="27" customHeight="1">
      <c r="A22" s="46" t="s">
        <v>35</v>
      </c>
      <c r="B22" s="46"/>
      <c r="C22" s="46"/>
      <c r="D22" s="46"/>
      <c r="E22" s="46"/>
      <c r="F22" s="46"/>
      <c r="G22" s="47" t="s">
        <v>141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36">
        <v>1</v>
      </c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/>
      <c r="AM22" s="16"/>
      <c r="AN22" s="16"/>
      <c r="AO22" s="36">
        <f>BF22+BX22+CQ22+DI22</f>
        <v>0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8"/>
      <c r="AZ22" s="16"/>
      <c r="BA22" s="16"/>
      <c r="BB22" s="16"/>
      <c r="BC22" s="16"/>
      <c r="BD22" s="16"/>
      <c r="BE22" s="16"/>
      <c r="BF22" s="36"/>
      <c r="BG22" s="37"/>
      <c r="BH22" s="37"/>
      <c r="BI22" s="37"/>
      <c r="BJ22" s="37"/>
      <c r="BK22" s="37"/>
      <c r="BL22" s="37"/>
      <c r="BM22" s="37"/>
      <c r="BN22" s="37"/>
      <c r="BO22" s="37"/>
      <c r="BP22" s="38"/>
      <c r="BQ22" s="16"/>
      <c r="BR22" s="16"/>
      <c r="BS22" s="16"/>
      <c r="BT22" s="16"/>
      <c r="BU22" s="16"/>
      <c r="BV22" s="16"/>
      <c r="BW22" s="16"/>
      <c r="BX22" s="36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8"/>
      <c r="CM22" s="16"/>
      <c r="CN22" s="16"/>
      <c r="CO22" s="16"/>
      <c r="CP22" s="16"/>
      <c r="CQ22" s="36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8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</row>
    <row r="23" spans="1:161" s="5" customFormat="1" ht="15" customHeight="1">
      <c r="A23" s="46" t="s">
        <v>39</v>
      </c>
      <c r="B23" s="46"/>
      <c r="C23" s="46"/>
      <c r="D23" s="46"/>
      <c r="E23" s="46"/>
      <c r="F23" s="46"/>
      <c r="G23" s="47" t="s">
        <v>140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21">
        <v>1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>
        <f>BF23+BX23+CQ23+DI23</f>
        <v>0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</row>
    <row r="24" spans="1:161" s="5" customFormat="1" ht="15" customHeight="1">
      <c r="A24" s="46"/>
      <c r="B24" s="46"/>
      <c r="C24" s="46"/>
      <c r="D24" s="46"/>
      <c r="E24" s="46"/>
      <c r="F24" s="4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/>
      <c r="AM24" s="16"/>
      <c r="AN24" s="16"/>
      <c r="AO24" s="36"/>
      <c r="AP24" s="37"/>
      <c r="AQ24" s="37"/>
      <c r="AR24" s="37"/>
      <c r="AS24" s="37"/>
      <c r="AT24" s="37"/>
      <c r="AU24" s="37"/>
      <c r="AV24" s="37"/>
      <c r="AW24" s="37"/>
      <c r="AX24" s="37"/>
      <c r="AY24" s="38"/>
      <c r="AZ24" s="16"/>
      <c r="BA24" s="16"/>
      <c r="BB24" s="16"/>
      <c r="BC24" s="16"/>
      <c r="BD24" s="16"/>
      <c r="BE24" s="16"/>
      <c r="BF24" s="36"/>
      <c r="BG24" s="37"/>
      <c r="BH24" s="37"/>
      <c r="BI24" s="37"/>
      <c r="BJ24" s="37"/>
      <c r="BK24" s="37"/>
      <c r="BL24" s="37"/>
      <c r="BM24" s="37"/>
      <c r="BN24" s="37"/>
      <c r="BO24" s="37"/>
      <c r="BP24" s="38"/>
      <c r="BQ24" s="16"/>
      <c r="BR24" s="16"/>
      <c r="BS24" s="16"/>
      <c r="BT24" s="16"/>
      <c r="BU24" s="16"/>
      <c r="BV24" s="16"/>
      <c r="BW24" s="16"/>
      <c r="BX24" s="36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16"/>
      <c r="CN24" s="16"/>
      <c r="CO24" s="16"/>
      <c r="CP24" s="16"/>
      <c r="CQ24" s="36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8"/>
      <c r="DI24" s="36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8"/>
      <c r="DX24" s="16"/>
      <c r="DY24" s="36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8"/>
      <c r="EL24" s="16"/>
      <c r="EM24" s="16"/>
      <c r="EN24" s="16"/>
      <c r="EO24" s="36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8"/>
    </row>
    <row r="25" spans="1:161" s="5" customFormat="1" ht="15" customHeight="1">
      <c r="A25" s="46"/>
      <c r="B25" s="46"/>
      <c r="C25" s="46"/>
      <c r="D25" s="46"/>
      <c r="E25" s="46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</row>
    <row r="26" spans="1:161" s="5" customFormat="1" ht="15" customHeight="1">
      <c r="A26" s="43" t="s">
        <v>12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/>
      <c r="Y26" s="21" t="s">
        <v>13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>
        <f>AO22+AO23</f>
        <v>0</v>
      </c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 t="s">
        <v>13</v>
      </c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 t="s">
        <v>13</v>
      </c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 t="s">
        <v>13</v>
      </c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 t="s">
        <v>13</v>
      </c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 t="s">
        <v>13</v>
      </c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>
        <f>SUM(EO22:EO25)</f>
        <v>0</v>
      </c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</row>
  </sheetData>
  <sheetProtection/>
  <mergeCells count="78">
    <mergeCell ref="BX25:CP25"/>
    <mergeCell ref="G25:X25"/>
    <mergeCell ref="Y24:AL24"/>
    <mergeCell ref="AO22:AY22"/>
    <mergeCell ref="BF22:BP22"/>
    <mergeCell ref="Y23:AN23"/>
    <mergeCell ref="AO25:BE25"/>
    <mergeCell ref="Y22:AL22"/>
    <mergeCell ref="G23:X23"/>
    <mergeCell ref="Y26:AN26"/>
    <mergeCell ref="A25:F25"/>
    <mergeCell ref="A21:F21"/>
    <mergeCell ref="A18:F20"/>
    <mergeCell ref="Y25:AN25"/>
    <mergeCell ref="A22:F22"/>
    <mergeCell ref="A23:F23"/>
    <mergeCell ref="A24:F24"/>
    <mergeCell ref="G22:X22"/>
    <mergeCell ref="G24:X24"/>
    <mergeCell ref="CQ26:DH26"/>
    <mergeCell ref="CQ20:DH20"/>
    <mergeCell ref="CQ21:DH21"/>
    <mergeCell ref="AO26:BE26"/>
    <mergeCell ref="AO21:BE21"/>
    <mergeCell ref="AO19:BE20"/>
    <mergeCell ref="BX26:CP26"/>
    <mergeCell ref="CQ22:DH22"/>
    <mergeCell ref="BX24:CL24"/>
    <mergeCell ref="BF23:BW23"/>
    <mergeCell ref="A26:X26"/>
    <mergeCell ref="BX23:CP23"/>
    <mergeCell ref="DY26:EN26"/>
    <mergeCell ref="DY21:EN21"/>
    <mergeCell ref="AO24:AY24"/>
    <mergeCell ref="BF24:BP24"/>
    <mergeCell ref="DI25:DX25"/>
    <mergeCell ref="BF21:BW21"/>
    <mergeCell ref="AO23:BE23"/>
    <mergeCell ref="BX22:CL22"/>
    <mergeCell ref="EO25:FE25"/>
    <mergeCell ref="Y21:AN21"/>
    <mergeCell ref="Y18:AN20"/>
    <mergeCell ref="A8:FE8"/>
    <mergeCell ref="EO21:FE21"/>
    <mergeCell ref="AP14:FE14"/>
    <mergeCell ref="A14:AO14"/>
    <mergeCell ref="G21:X21"/>
    <mergeCell ref="AO18:DH18"/>
    <mergeCell ref="BF20:BW20"/>
    <mergeCell ref="BF19:DH19"/>
    <mergeCell ref="EO22:FE22"/>
    <mergeCell ref="EO23:FE23"/>
    <mergeCell ref="A10:FE10"/>
    <mergeCell ref="DY24:EK24"/>
    <mergeCell ref="EO24:FE24"/>
    <mergeCell ref="DI24:DW24"/>
    <mergeCell ref="X12:FE12"/>
    <mergeCell ref="CQ24:DH24"/>
    <mergeCell ref="DI18:DX20"/>
    <mergeCell ref="DY18:EN20"/>
    <mergeCell ref="EO18:FE20"/>
    <mergeCell ref="G18:X20"/>
    <mergeCell ref="EO26:FE26"/>
    <mergeCell ref="DA2:FE2"/>
    <mergeCell ref="DY22:EN22"/>
    <mergeCell ref="DY23:EN23"/>
    <mergeCell ref="DY25:EN25"/>
    <mergeCell ref="CQ23:DH23"/>
    <mergeCell ref="A16:FE16"/>
    <mergeCell ref="BX20:CP20"/>
    <mergeCell ref="DI26:DX26"/>
    <mergeCell ref="DI21:DX21"/>
    <mergeCell ref="DI22:DX22"/>
    <mergeCell ref="BF25:BW25"/>
    <mergeCell ref="BF26:BW26"/>
    <mergeCell ref="BX21:CP21"/>
    <mergeCell ref="CQ25:DH25"/>
    <mergeCell ref="DI23:DX2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K189"/>
  <sheetViews>
    <sheetView tabSelected="1" view="pageBreakPreview" zoomScaleSheetLayoutView="100" zoomScalePageLayoutView="0" workbookViewId="0" topLeftCell="A112">
      <selection activeCell="DE135" sqref="DE135"/>
    </sheetView>
  </sheetViews>
  <sheetFormatPr defaultColWidth="0.875" defaultRowHeight="12" customHeight="1"/>
  <cols>
    <col min="1" max="104" width="0.875" style="2" customWidth="1"/>
    <col min="105" max="105" width="6.125" style="2" customWidth="1"/>
    <col min="106" max="107" width="0.875" style="2" customWidth="1"/>
    <col min="108" max="108" width="7.00390625" style="2" bestFit="1" customWidth="1"/>
    <col min="109" max="109" width="6.125" style="2" bestFit="1" customWidth="1"/>
    <col min="110" max="110" width="5.25390625" style="2" bestFit="1" customWidth="1"/>
    <col min="111" max="16384" width="0.875" style="2" customWidth="1"/>
  </cols>
  <sheetData>
    <row r="1" ht="3" customHeight="1"/>
    <row r="2" spans="1:105" s="6" customFormat="1" ht="14.2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ht="10.5" customHeight="1"/>
    <row r="4" spans="1:105" s="3" customFormat="1" ht="45" customHeight="1">
      <c r="A4" s="23" t="s">
        <v>0</v>
      </c>
      <c r="B4" s="24"/>
      <c r="C4" s="24"/>
      <c r="D4" s="24"/>
      <c r="E4" s="24"/>
      <c r="F4" s="25"/>
      <c r="G4" s="23" t="s">
        <v>28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5"/>
      <c r="AE4" s="23" t="s">
        <v>24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D4" s="23" t="s">
        <v>84</v>
      </c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5"/>
      <c r="BT4" s="23" t="s">
        <v>25</v>
      </c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5"/>
      <c r="CJ4" s="23" t="s">
        <v>26</v>
      </c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5"/>
    </row>
    <row r="5" spans="1:105" s="4" customFormat="1" ht="12.75">
      <c r="A5" s="22">
        <v>1</v>
      </c>
      <c r="B5" s="22"/>
      <c r="C5" s="22"/>
      <c r="D5" s="22"/>
      <c r="E5" s="22"/>
      <c r="F5" s="22"/>
      <c r="G5" s="22">
        <v>2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>
        <v>3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>
        <v>4</v>
      </c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>
        <v>5</v>
      </c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>
        <v>6</v>
      </c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</row>
    <row r="6" spans="1:105" s="5" customFormat="1" ht="15" customHeight="1">
      <c r="A6" s="46"/>
      <c r="B6" s="46"/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5" customFormat="1" ht="15" customHeight="1">
      <c r="A7" s="46"/>
      <c r="B7" s="46"/>
      <c r="C7" s="46"/>
      <c r="D7" s="46"/>
      <c r="E7" s="46"/>
      <c r="F7" s="46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</row>
    <row r="8" spans="1:105" s="5" customFormat="1" ht="15" customHeight="1">
      <c r="A8" s="46"/>
      <c r="B8" s="46"/>
      <c r="C8" s="46"/>
      <c r="D8" s="46"/>
      <c r="E8" s="46"/>
      <c r="F8" s="46"/>
      <c r="G8" s="44" t="s">
        <v>12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21" t="s">
        <v>13</v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 t="s">
        <v>13</v>
      </c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 t="s">
        <v>13</v>
      </c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10" spans="1:105" s="6" customFormat="1" ht="14.25">
      <c r="A10" s="19" t="s">
        <v>27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</row>
    <row r="11" ht="10.5" customHeight="1"/>
    <row r="12" spans="1:105" s="3" customFormat="1" ht="55.5" customHeight="1">
      <c r="A12" s="23" t="s">
        <v>0</v>
      </c>
      <c r="B12" s="24"/>
      <c r="C12" s="24"/>
      <c r="D12" s="24"/>
      <c r="E12" s="24"/>
      <c r="F12" s="25"/>
      <c r="G12" s="23" t="s">
        <v>28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  <c r="AE12" s="23" t="s">
        <v>29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5"/>
      <c r="AZ12" s="23" t="s">
        <v>30</v>
      </c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5"/>
      <c r="BR12" s="23" t="s">
        <v>31</v>
      </c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23" t="s">
        <v>26</v>
      </c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4" customFormat="1" ht="12.75">
      <c r="A13" s="22">
        <v>1</v>
      </c>
      <c r="B13" s="22"/>
      <c r="C13" s="22"/>
      <c r="D13" s="22"/>
      <c r="E13" s="22"/>
      <c r="F13" s="22"/>
      <c r="G13" s="22">
        <v>2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>
        <v>3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>
        <v>4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5</v>
      </c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>
        <v>6</v>
      </c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pans="1:105" s="5" customFormat="1" ht="15" customHeight="1">
      <c r="A14" s="46"/>
      <c r="B14" s="46"/>
      <c r="C14" s="46"/>
      <c r="D14" s="46"/>
      <c r="E14" s="46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</row>
    <row r="15" spans="1:105" s="5" customFormat="1" ht="15" customHeight="1">
      <c r="A15" s="46"/>
      <c r="B15" s="46"/>
      <c r="C15" s="46"/>
      <c r="D15" s="46"/>
      <c r="E15" s="46"/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pans="1:105" s="5" customFormat="1" ht="15" customHeight="1">
      <c r="A16" s="46"/>
      <c r="B16" s="46"/>
      <c r="C16" s="46"/>
      <c r="D16" s="46"/>
      <c r="E16" s="46"/>
      <c r="F16" s="46"/>
      <c r="G16" s="44" t="s">
        <v>12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5"/>
      <c r="AE16" s="21" t="s">
        <v>13</v>
      </c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 t="s">
        <v>13</v>
      </c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 t="s">
        <v>13</v>
      </c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8" spans="1:105" s="6" customFormat="1" ht="41.25" customHeight="1">
      <c r="A18" s="96" t="s">
        <v>32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</row>
    <row r="19" ht="10.5" customHeight="1"/>
    <row r="20" spans="1:105" ht="55.5" customHeight="1">
      <c r="A20" s="23" t="s">
        <v>0</v>
      </c>
      <c r="B20" s="24"/>
      <c r="C20" s="24"/>
      <c r="D20" s="24"/>
      <c r="E20" s="24"/>
      <c r="F20" s="25"/>
      <c r="G20" s="23" t="s">
        <v>79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5"/>
      <c r="BW20" s="23" t="s">
        <v>34</v>
      </c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5"/>
      <c r="CM20" s="23" t="s">
        <v>33</v>
      </c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1" customFormat="1" ht="12.75">
      <c r="A21" s="22">
        <v>1</v>
      </c>
      <c r="B21" s="22"/>
      <c r="C21" s="22"/>
      <c r="D21" s="22"/>
      <c r="E21" s="22"/>
      <c r="F21" s="22"/>
      <c r="G21" s="22">
        <v>2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>
        <v>3</v>
      </c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>
        <v>4</v>
      </c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ht="15" customHeight="1">
      <c r="A22" s="46" t="s">
        <v>35</v>
      </c>
      <c r="B22" s="46"/>
      <c r="C22" s="46"/>
      <c r="D22" s="46"/>
      <c r="E22" s="46"/>
      <c r="F22" s="46"/>
      <c r="G22" s="11"/>
      <c r="H22" s="54" t="s">
        <v>46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5"/>
      <c r="BW22" s="21" t="s">
        <v>13</v>
      </c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pans="1:105" s="1" customFormat="1" ht="12.75">
      <c r="A23" s="74" t="s">
        <v>36</v>
      </c>
      <c r="B23" s="75"/>
      <c r="C23" s="75"/>
      <c r="D23" s="75"/>
      <c r="E23" s="75"/>
      <c r="F23" s="76"/>
      <c r="G23" s="13"/>
      <c r="H23" s="80" t="s">
        <v>2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1"/>
      <c r="BW23" s="82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4"/>
      <c r="CM23" s="88">
        <f>BW23*22%</f>
        <v>0</v>
      </c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90"/>
    </row>
    <row r="24" spans="1:105" s="1" customFormat="1" ht="12.75">
      <c r="A24" s="77"/>
      <c r="B24" s="78"/>
      <c r="C24" s="78"/>
      <c r="D24" s="78"/>
      <c r="E24" s="78"/>
      <c r="F24" s="79"/>
      <c r="G24" s="12"/>
      <c r="H24" s="94" t="s">
        <v>47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5"/>
      <c r="BW24" s="85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7"/>
      <c r="CM24" s="91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5" spans="1:105" s="1" customFormat="1" ht="13.5" customHeight="1">
      <c r="A25" s="46" t="s">
        <v>37</v>
      </c>
      <c r="B25" s="46"/>
      <c r="C25" s="46"/>
      <c r="D25" s="46"/>
      <c r="E25" s="46"/>
      <c r="F25" s="46"/>
      <c r="G25" s="11"/>
      <c r="H25" s="69" t="s">
        <v>48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70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</row>
    <row r="26" spans="1:105" s="1" customFormat="1" ht="26.25" customHeight="1">
      <c r="A26" s="46" t="s">
        <v>38</v>
      </c>
      <c r="B26" s="46"/>
      <c r="C26" s="46"/>
      <c r="D26" s="46"/>
      <c r="E26" s="46"/>
      <c r="F26" s="46"/>
      <c r="G26" s="11"/>
      <c r="H26" s="69" t="s">
        <v>49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70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</row>
    <row r="27" spans="1:105" s="1" customFormat="1" ht="26.25" customHeight="1">
      <c r="A27" s="46" t="s">
        <v>39</v>
      </c>
      <c r="B27" s="46"/>
      <c r="C27" s="46"/>
      <c r="D27" s="46"/>
      <c r="E27" s="46"/>
      <c r="F27" s="46"/>
      <c r="G27" s="11"/>
      <c r="H27" s="54" t="s">
        <v>50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5"/>
      <c r="BW27" s="21" t="s">
        <v>13</v>
      </c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</row>
    <row r="28" spans="1:105" s="1" customFormat="1" ht="12.75">
      <c r="A28" s="74" t="s">
        <v>40</v>
      </c>
      <c r="B28" s="75"/>
      <c r="C28" s="75"/>
      <c r="D28" s="75"/>
      <c r="E28" s="75"/>
      <c r="F28" s="76"/>
      <c r="G28" s="13"/>
      <c r="H28" s="80" t="s">
        <v>2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1"/>
      <c r="BW28" s="82">
        <f>BW23</f>
        <v>0</v>
      </c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4"/>
      <c r="CM28" s="88">
        <f>BW28*2.9%-0.27</f>
        <v>-0.27</v>
      </c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90"/>
    </row>
    <row r="29" spans="1:105" s="1" customFormat="1" ht="25.5" customHeight="1">
      <c r="A29" s="77"/>
      <c r="B29" s="78"/>
      <c r="C29" s="78"/>
      <c r="D29" s="78"/>
      <c r="E29" s="78"/>
      <c r="F29" s="79"/>
      <c r="G29" s="12"/>
      <c r="H29" s="94" t="s">
        <v>51</v>
      </c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5"/>
      <c r="BW29" s="85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7"/>
      <c r="CM29" s="91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3"/>
    </row>
    <row r="30" spans="1:105" s="1" customFormat="1" ht="26.25" customHeight="1">
      <c r="A30" s="46" t="s">
        <v>41</v>
      </c>
      <c r="B30" s="46"/>
      <c r="C30" s="46"/>
      <c r="D30" s="46"/>
      <c r="E30" s="46"/>
      <c r="F30" s="46"/>
      <c r="G30" s="11"/>
      <c r="H30" s="69" t="s">
        <v>52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70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</row>
    <row r="31" spans="1:105" s="1" customFormat="1" ht="27" customHeight="1">
      <c r="A31" s="46" t="s">
        <v>42</v>
      </c>
      <c r="B31" s="46"/>
      <c r="C31" s="46"/>
      <c r="D31" s="46"/>
      <c r="E31" s="46"/>
      <c r="F31" s="46"/>
      <c r="G31" s="11"/>
      <c r="H31" s="69" t="s">
        <v>53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70"/>
      <c r="BW31" s="21">
        <f>BW23</f>
        <v>0</v>
      </c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71">
        <f>BW31*0.2%</f>
        <v>0</v>
      </c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</row>
    <row r="32" spans="1:105" s="1" customFormat="1" ht="27" customHeight="1">
      <c r="A32" s="46" t="s">
        <v>43</v>
      </c>
      <c r="B32" s="46"/>
      <c r="C32" s="46"/>
      <c r="D32" s="46"/>
      <c r="E32" s="46"/>
      <c r="F32" s="46"/>
      <c r="G32" s="11"/>
      <c r="H32" s="69" t="s">
        <v>54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70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</row>
    <row r="33" spans="1:105" s="1" customFormat="1" ht="27" customHeight="1">
      <c r="A33" s="46" t="s">
        <v>44</v>
      </c>
      <c r="B33" s="46"/>
      <c r="C33" s="46"/>
      <c r="D33" s="46"/>
      <c r="E33" s="46"/>
      <c r="F33" s="46"/>
      <c r="G33" s="11"/>
      <c r="H33" s="69" t="s">
        <v>54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70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</row>
    <row r="34" spans="1:105" s="1" customFormat="1" ht="26.25" customHeight="1">
      <c r="A34" s="46" t="s">
        <v>45</v>
      </c>
      <c r="B34" s="46"/>
      <c r="C34" s="46"/>
      <c r="D34" s="46"/>
      <c r="E34" s="46"/>
      <c r="F34" s="46"/>
      <c r="G34" s="11"/>
      <c r="H34" s="54" t="s">
        <v>55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5"/>
      <c r="BW34" s="21">
        <f>BW23</f>
        <v>0</v>
      </c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71">
        <f>BW34*5.1%</f>
        <v>0</v>
      </c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</row>
    <row r="35" spans="1:105" s="1" customFormat="1" ht="13.5" customHeight="1">
      <c r="A35" s="46"/>
      <c r="B35" s="46"/>
      <c r="C35" s="46"/>
      <c r="D35" s="46"/>
      <c r="E35" s="46"/>
      <c r="F35" s="46"/>
      <c r="G35" s="43" t="s">
        <v>12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5"/>
      <c r="BW35" s="21" t="s">
        <v>13</v>
      </c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71">
        <f>SUM(CM23:CM34)</f>
        <v>-0.27</v>
      </c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</row>
    <row r="36" ht="3" customHeight="1"/>
    <row r="37" spans="1:105" s="9" customFormat="1" ht="48" customHeight="1">
      <c r="A37" s="72" t="s">
        <v>86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</row>
    <row r="39" spans="1:105" s="6" customFormat="1" ht="14.25">
      <c r="A39" s="19" t="s">
        <v>56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0" ht="6" customHeight="1"/>
    <row r="41" spans="1:105" s="6" customFormat="1" ht="14.25">
      <c r="A41" s="6" t="s">
        <v>16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</row>
    <row r="42" spans="24:105" s="6" customFormat="1" ht="6" customHeight="1"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</row>
    <row r="43" spans="1:105" s="6" customFormat="1" ht="14.25">
      <c r="A43" s="41" t="s">
        <v>15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</row>
    <row r="44" ht="10.5" customHeight="1"/>
    <row r="45" spans="1:105" s="3" customFormat="1" ht="45" customHeight="1">
      <c r="A45" s="23" t="s">
        <v>0</v>
      </c>
      <c r="B45" s="24"/>
      <c r="C45" s="24"/>
      <c r="D45" s="24"/>
      <c r="E45" s="24"/>
      <c r="F45" s="24"/>
      <c r="G45" s="25"/>
      <c r="H45" s="23" t="s">
        <v>59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5"/>
      <c r="BD45" s="23" t="s">
        <v>60</v>
      </c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5"/>
      <c r="BT45" s="23" t="s">
        <v>61</v>
      </c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5"/>
      <c r="CJ45" s="23" t="s">
        <v>58</v>
      </c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</row>
    <row r="46" spans="1:105" s="4" customFormat="1" ht="12.75">
      <c r="A46" s="22">
        <v>1</v>
      </c>
      <c r="B46" s="22"/>
      <c r="C46" s="22"/>
      <c r="D46" s="22"/>
      <c r="E46" s="22"/>
      <c r="F46" s="22"/>
      <c r="G46" s="22"/>
      <c r="H46" s="22">
        <v>2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>
        <v>3</v>
      </c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>
        <v>4</v>
      </c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>
        <v>5</v>
      </c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</row>
    <row r="47" spans="1:105" s="5" customFormat="1" ht="15" customHeight="1">
      <c r="A47" s="46"/>
      <c r="B47" s="46"/>
      <c r="C47" s="46"/>
      <c r="D47" s="46"/>
      <c r="E47" s="46"/>
      <c r="F47" s="46"/>
      <c r="G47" s="4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</row>
    <row r="48" spans="1:105" s="5" customFormat="1" ht="15" customHeight="1">
      <c r="A48" s="46"/>
      <c r="B48" s="46"/>
      <c r="C48" s="46"/>
      <c r="D48" s="46"/>
      <c r="E48" s="46"/>
      <c r="F48" s="46"/>
      <c r="G48" s="4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</row>
    <row r="49" spans="1:105" s="5" customFormat="1" ht="15" customHeight="1">
      <c r="A49" s="46"/>
      <c r="B49" s="46"/>
      <c r="C49" s="46"/>
      <c r="D49" s="46"/>
      <c r="E49" s="46"/>
      <c r="F49" s="46"/>
      <c r="G49" s="46"/>
      <c r="H49" s="44" t="s">
        <v>12</v>
      </c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5"/>
      <c r="BD49" s="21" t="s">
        <v>13</v>
      </c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 t="s">
        <v>13</v>
      </c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</row>
    <row r="50" s="1" customFormat="1" ht="12" customHeight="1"/>
    <row r="51" spans="1:105" s="6" customFormat="1" ht="14.25">
      <c r="A51" s="19" t="s">
        <v>62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</row>
    <row r="52" ht="6" customHeight="1"/>
    <row r="53" spans="1:105" s="6" customFormat="1" ht="14.25">
      <c r="A53" s="6" t="s">
        <v>16</v>
      </c>
      <c r="X53" s="42" t="s">
        <v>128</v>
      </c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</row>
    <row r="54" spans="24:105" s="6" customFormat="1" ht="6" customHeight="1"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</row>
    <row r="55" spans="1:105" s="6" customFormat="1" ht="14.25">
      <c r="A55" s="41" t="s">
        <v>15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0" t="s">
        <v>91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</row>
    <row r="56" ht="10.5" customHeight="1"/>
    <row r="57" spans="1:105" s="3" customFormat="1" ht="55.5" customHeight="1">
      <c r="A57" s="23" t="s">
        <v>0</v>
      </c>
      <c r="B57" s="24"/>
      <c r="C57" s="24"/>
      <c r="D57" s="24"/>
      <c r="E57" s="24"/>
      <c r="F57" s="24"/>
      <c r="G57" s="25"/>
      <c r="H57" s="23" t="s">
        <v>23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5"/>
      <c r="BD57" s="23" t="s">
        <v>63</v>
      </c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5"/>
      <c r="BT57" s="23" t="s">
        <v>64</v>
      </c>
      <c r="BU57" s="24"/>
      <c r="BV57" s="24"/>
      <c r="BW57" s="24"/>
      <c r="BX57" s="24"/>
      <c r="BY57" s="24"/>
      <c r="BZ57" s="24"/>
      <c r="CA57" s="24"/>
      <c r="CB57" s="24"/>
      <c r="CC57" s="24"/>
      <c r="CD57" s="25"/>
      <c r="CE57" s="23" t="s">
        <v>85</v>
      </c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5"/>
    </row>
    <row r="58" spans="1:105" s="4" customFormat="1" ht="12.75">
      <c r="A58" s="22">
        <v>1</v>
      </c>
      <c r="B58" s="22"/>
      <c r="C58" s="22"/>
      <c r="D58" s="22"/>
      <c r="E58" s="22"/>
      <c r="F58" s="22"/>
      <c r="G58" s="22"/>
      <c r="H58" s="22">
        <v>2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>
        <v>3</v>
      </c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>
        <v>4</v>
      </c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>
        <v>5</v>
      </c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</row>
    <row r="59" spans="1:105" s="5" customFormat="1" ht="15" customHeight="1">
      <c r="A59" s="46" t="s">
        <v>35</v>
      </c>
      <c r="B59" s="46"/>
      <c r="C59" s="46"/>
      <c r="D59" s="46"/>
      <c r="E59" s="46"/>
      <c r="F59" s="46"/>
      <c r="G59" s="46"/>
      <c r="H59" s="47" t="s">
        <v>126</v>
      </c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21">
        <v>17287512</v>
      </c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>
        <v>0.1</v>
      </c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>
        <f>13300+232300-1163</f>
        <v>244437</v>
      </c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</row>
    <row r="60" spans="1:105" s="5" customFormat="1" ht="15" customHeight="1">
      <c r="A60" s="46"/>
      <c r="B60" s="46"/>
      <c r="C60" s="46"/>
      <c r="D60" s="46"/>
      <c r="E60" s="46"/>
      <c r="F60" s="46"/>
      <c r="G60" s="46"/>
      <c r="H60" s="47" t="s">
        <v>127</v>
      </c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21">
        <v>211960</v>
      </c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>
        <v>2.2</v>
      </c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>
        <v>4663</v>
      </c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</row>
    <row r="61" spans="1:105" s="5" customFormat="1" ht="15" customHeight="1">
      <c r="A61" s="46"/>
      <c r="B61" s="46"/>
      <c r="C61" s="46"/>
      <c r="D61" s="46"/>
      <c r="E61" s="46"/>
      <c r="F61" s="46"/>
      <c r="G61" s="46"/>
      <c r="H61" s="53" t="s">
        <v>129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5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>
        <f>500+9700</f>
        <v>10200</v>
      </c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</row>
    <row r="62" spans="1:193" s="5" customFormat="1" ht="15" customHeight="1">
      <c r="A62" s="46"/>
      <c r="B62" s="46"/>
      <c r="C62" s="46"/>
      <c r="D62" s="46"/>
      <c r="E62" s="46"/>
      <c r="F62" s="46"/>
      <c r="G62" s="46"/>
      <c r="H62" s="47" t="s">
        <v>130</v>
      </c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</row>
    <row r="63" spans="1:105" s="5" customFormat="1" ht="15" customHeight="1">
      <c r="A63" s="46"/>
      <c r="B63" s="46"/>
      <c r="C63" s="46"/>
      <c r="D63" s="46"/>
      <c r="E63" s="46"/>
      <c r="F63" s="46"/>
      <c r="G63" s="46"/>
      <c r="H63" s="44" t="s">
        <v>12</v>
      </c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5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 t="s">
        <v>13</v>
      </c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>
        <f>SUM(CE59:CE62)</f>
        <v>259300</v>
      </c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</row>
    <row r="66" spans="1:105" s="6" customFormat="1" ht="14.25">
      <c r="A66" s="19" t="s">
        <v>131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</row>
    <row r="67" ht="6" customHeight="1"/>
    <row r="68" spans="1:105" s="6" customFormat="1" ht="14.25">
      <c r="A68" s="6" t="s">
        <v>16</v>
      </c>
      <c r="X68" s="42" t="s">
        <v>88</v>
      </c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</row>
    <row r="69" spans="24:105" s="6" customFormat="1" ht="6" customHeight="1"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</row>
    <row r="70" spans="1:105" s="6" customFormat="1" ht="14.25">
      <c r="A70" s="41" t="s">
        <v>15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0" t="s">
        <v>91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</row>
    <row r="71" ht="10.5" customHeight="1"/>
    <row r="72" spans="1:105" s="6" customFormat="1" ht="14.25">
      <c r="A72" s="19" t="s">
        <v>132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</row>
    <row r="73" ht="10.5" customHeight="1"/>
    <row r="74" spans="1:105" s="3" customFormat="1" ht="45" customHeight="1">
      <c r="A74" s="33" t="s">
        <v>0</v>
      </c>
      <c r="B74" s="34"/>
      <c r="C74" s="34"/>
      <c r="D74" s="34"/>
      <c r="E74" s="34"/>
      <c r="F74" s="34"/>
      <c r="G74" s="35"/>
      <c r="H74" s="33" t="s">
        <v>23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5"/>
      <c r="AP74" s="33" t="s">
        <v>93</v>
      </c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5"/>
      <c r="BF74" s="33" t="s">
        <v>66</v>
      </c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5"/>
      <c r="BV74" s="33" t="s">
        <v>67</v>
      </c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5"/>
      <c r="CL74" s="33" t="s">
        <v>26</v>
      </c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5"/>
    </row>
    <row r="75" spans="1:105" s="4" customFormat="1" ht="12.75">
      <c r="A75" s="22">
        <v>1</v>
      </c>
      <c r="B75" s="22"/>
      <c r="C75" s="22"/>
      <c r="D75" s="22"/>
      <c r="E75" s="22"/>
      <c r="F75" s="22"/>
      <c r="G75" s="22"/>
      <c r="H75" s="22">
        <v>2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>
        <v>3</v>
      </c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>
        <v>4</v>
      </c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>
        <v>5</v>
      </c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>
        <v>6</v>
      </c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</row>
    <row r="76" spans="1:105" s="5" customFormat="1" ht="15" customHeight="1">
      <c r="A76" s="46" t="s">
        <v>35</v>
      </c>
      <c r="B76" s="46"/>
      <c r="C76" s="46"/>
      <c r="D76" s="46"/>
      <c r="E76" s="46"/>
      <c r="F76" s="46"/>
      <c r="G76" s="46"/>
      <c r="H76" s="47" t="s">
        <v>92</v>
      </c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21">
        <v>3</v>
      </c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>
        <v>12</v>
      </c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>
        <v>708</v>
      </c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>
        <f>AP76*BF76*BV76</f>
        <v>25488</v>
      </c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</row>
    <row r="77" spans="1:105" s="5" customFormat="1" ht="18.75" customHeight="1">
      <c r="A77" s="46" t="s">
        <v>39</v>
      </c>
      <c r="B77" s="46"/>
      <c r="C77" s="46"/>
      <c r="D77" s="46"/>
      <c r="E77" s="46"/>
      <c r="F77" s="46"/>
      <c r="G77" s="46"/>
      <c r="H77" s="47" t="s">
        <v>94</v>
      </c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21">
        <v>3</v>
      </c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>
        <v>12</v>
      </c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>
        <v>145</v>
      </c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>
        <f>AP77*BF77*BV77-8</f>
        <v>5212</v>
      </c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</row>
    <row r="78" spans="1:105" s="5" customFormat="1" ht="42" customHeight="1">
      <c r="A78" s="46" t="s">
        <v>45</v>
      </c>
      <c r="B78" s="46"/>
      <c r="C78" s="46"/>
      <c r="D78" s="46"/>
      <c r="E78" s="46"/>
      <c r="F78" s="46"/>
      <c r="G78" s="46"/>
      <c r="H78" s="47" t="s">
        <v>95</v>
      </c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21">
        <v>2</v>
      </c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>
        <v>12</v>
      </c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>
        <v>131</v>
      </c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>
        <f>AP78*BF78*BV78</f>
        <v>3144</v>
      </c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</row>
    <row r="79" spans="1:105" s="5" customFormat="1" ht="25.5" customHeight="1">
      <c r="A79" s="46" t="s">
        <v>89</v>
      </c>
      <c r="B79" s="46"/>
      <c r="C79" s="46"/>
      <c r="D79" s="46"/>
      <c r="E79" s="46"/>
      <c r="F79" s="46"/>
      <c r="G79" s="46"/>
      <c r="H79" s="47" t="s">
        <v>96</v>
      </c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21">
        <v>3</v>
      </c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>
        <v>12</v>
      </c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>
        <v>118</v>
      </c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>
        <f>AP79*BF79*BV79+8</f>
        <v>4256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</row>
    <row r="80" spans="1:105" s="5" customFormat="1" ht="15" customHeight="1">
      <c r="A80" s="46"/>
      <c r="B80" s="46"/>
      <c r="C80" s="46"/>
      <c r="D80" s="46"/>
      <c r="E80" s="46"/>
      <c r="F80" s="46"/>
      <c r="G80" s="46"/>
      <c r="H80" s="66" t="s">
        <v>65</v>
      </c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8"/>
      <c r="AP80" s="21" t="s">
        <v>13</v>
      </c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 t="s">
        <v>13</v>
      </c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 t="s">
        <v>13</v>
      </c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>
        <f>SUM(CL76:CL79)</f>
        <v>38100</v>
      </c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</row>
    <row r="81" ht="10.5" customHeight="1"/>
    <row r="82" spans="1:105" s="6" customFormat="1" ht="14.25">
      <c r="A82" s="19" t="s">
        <v>133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</row>
    <row r="83" ht="10.5" customHeight="1"/>
    <row r="84" spans="1:105" s="3" customFormat="1" ht="45" customHeight="1">
      <c r="A84" s="23" t="s">
        <v>0</v>
      </c>
      <c r="B84" s="24"/>
      <c r="C84" s="24"/>
      <c r="D84" s="24"/>
      <c r="E84" s="24"/>
      <c r="F84" s="24"/>
      <c r="G84" s="25"/>
      <c r="H84" s="23" t="s">
        <v>23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5"/>
      <c r="BD84" s="23" t="s">
        <v>68</v>
      </c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5"/>
      <c r="BT84" s="23" t="s">
        <v>69</v>
      </c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5"/>
      <c r="CJ84" s="23" t="s">
        <v>57</v>
      </c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5"/>
    </row>
    <row r="85" spans="1:105" s="4" customFormat="1" ht="12.75">
      <c r="A85" s="22">
        <v>1</v>
      </c>
      <c r="B85" s="22"/>
      <c r="C85" s="22"/>
      <c r="D85" s="22"/>
      <c r="E85" s="22"/>
      <c r="F85" s="22"/>
      <c r="G85" s="22"/>
      <c r="H85" s="22">
        <v>2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>
        <v>3</v>
      </c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>
        <v>4</v>
      </c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>
        <v>5</v>
      </c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</row>
    <row r="86" spans="1:105" s="5" customFormat="1" ht="15" customHeight="1">
      <c r="A86" s="46" t="s">
        <v>35</v>
      </c>
      <c r="B86" s="46"/>
      <c r="C86" s="46"/>
      <c r="D86" s="46"/>
      <c r="E86" s="46"/>
      <c r="F86" s="46"/>
      <c r="G86" s="46"/>
      <c r="H86" s="47" t="s">
        <v>142</v>
      </c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21">
        <v>1</v>
      </c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>
        <v>8900</v>
      </c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>
        <v>8900</v>
      </c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</row>
    <row r="87" spans="1:105" s="5" customFormat="1" ht="15" customHeight="1">
      <c r="A87" s="46"/>
      <c r="B87" s="46"/>
      <c r="C87" s="46"/>
      <c r="D87" s="46"/>
      <c r="E87" s="46"/>
      <c r="F87" s="46"/>
      <c r="G87" s="46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</row>
    <row r="88" spans="1:105" s="5" customFormat="1" ht="15" customHeight="1">
      <c r="A88" s="46"/>
      <c r="B88" s="46"/>
      <c r="C88" s="46"/>
      <c r="D88" s="46"/>
      <c r="E88" s="46"/>
      <c r="F88" s="46"/>
      <c r="G88" s="46"/>
      <c r="H88" s="44" t="s">
        <v>12</v>
      </c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5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>
        <f>SUM(CJ86:CJ87)</f>
        <v>8900</v>
      </c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</row>
    <row r="89" ht="10.5" customHeight="1"/>
    <row r="90" spans="1:105" s="6" customFormat="1" ht="14.25">
      <c r="A90" s="19" t="s">
        <v>134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</row>
    <row r="91" ht="10.5" customHeight="1"/>
    <row r="92" spans="1:105" s="3" customFormat="1" ht="45" customHeight="1">
      <c r="A92" s="33" t="s">
        <v>0</v>
      </c>
      <c r="B92" s="34"/>
      <c r="C92" s="34"/>
      <c r="D92" s="34"/>
      <c r="E92" s="34"/>
      <c r="F92" s="34"/>
      <c r="G92" s="35"/>
      <c r="H92" s="33" t="s">
        <v>59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5"/>
      <c r="AP92" s="33" t="s">
        <v>70</v>
      </c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5"/>
      <c r="BF92" s="33" t="s">
        <v>71</v>
      </c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5"/>
      <c r="BV92" s="33" t="s">
        <v>72</v>
      </c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5"/>
      <c r="CL92" s="33" t="s">
        <v>97</v>
      </c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5"/>
    </row>
    <row r="93" spans="1:105" s="4" customFormat="1" ht="12.75">
      <c r="A93" s="22">
        <v>1</v>
      </c>
      <c r="B93" s="22"/>
      <c r="C93" s="22"/>
      <c r="D93" s="22"/>
      <c r="E93" s="22"/>
      <c r="F93" s="22"/>
      <c r="G93" s="22"/>
      <c r="H93" s="22">
        <v>2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>
        <v>4</v>
      </c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>
        <v>5</v>
      </c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>
        <v>6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>
        <v>6</v>
      </c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</row>
    <row r="94" spans="1:105" s="5" customFormat="1" ht="24" customHeight="1">
      <c r="A94" s="46" t="s">
        <v>35</v>
      </c>
      <c r="B94" s="46"/>
      <c r="C94" s="46"/>
      <c r="D94" s="46"/>
      <c r="E94" s="46"/>
      <c r="F94" s="46"/>
      <c r="G94" s="46"/>
      <c r="H94" s="47" t="s">
        <v>102</v>
      </c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8">
        <v>134049</v>
      </c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>
        <v>7.19</v>
      </c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>
        <v>963817</v>
      </c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</row>
    <row r="95" spans="1:105" s="5" customFormat="1" ht="25.5" customHeight="1">
      <c r="A95" s="46" t="s">
        <v>39</v>
      </c>
      <c r="B95" s="46"/>
      <c r="C95" s="46"/>
      <c r="D95" s="46"/>
      <c r="E95" s="46"/>
      <c r="F95" s="46"/>
      <c r="G95" s="46"/>
      <c r="H95" s="47" t="s">
        <v>101</v>
      </c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8">
        <v>837</v>
      </c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>
        <v>1303.68</v>
      </c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48">
        <f>1222420-384+363349.49-269899.49</f>
        <v>1315486</v>
      </c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</row>
    <row r="96" spans="1:105" s="5" customFormat="1" ht="26.25" customHeight="1">
      <c r="A96" s="46" t="s">
        <v>89</v>
      </c>
      <c r="B96" s="46"/>
      <c r="C96" s="46"/>
      <c r="D96" s="46"/>
      <c r="E96" s="46"/>
      <c r="F96" s="46"/>
      <c r="G96" s="46"/>
      <c r="H96" s="47" t="s">
        <v>100</v>
      </c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</row>
    <row r="97" spans="1:105" s="5" customFormat="1" ht="22.5" customHeight="1">
      <c r="A97" s="46" t="s">
        <v>118</v>
      </c>
      <c r="B97" s="46"/>
      <c r="C97" s="46"/>
      <c r="D97" s="46"/>
      <c r="E97" s="46"/>
      <c r="F97" s="46"/>
      <c r="G97" s="46"/>
      <c r="H97" s="47" t="s">
        <v>99</v>
      </c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8">
        <v>3168</v>
      </c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>
        <v>43.07</v>
      </c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48">
        <v>136446</v>
      </c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</row>
    <row r="98" spans="1:105" s="5" customFormat="1" ht="15" customHeight="1">
      <c r="A98" s="46" t="s">
        <v>119</v>
      </c>
      <c r="B98" s="46"/>
      <c r="C98" s="46"/>
      <c r="D98" s="46"/>
      <c r="E98" s="46"/>
      <c r="F98" s="46"/>
      <c r="G98" s="46"/>
      <c r="H98" s="47" t="s">
        <v>98</v>
      </c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8">
        <v>3168</v>
      </c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>
        <v>56.85</v>
      </c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48">
        <v>180101</v>
      </c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</row>
    <row r="99" spans="1:105" s="5" customFormat="1" ht="15" customHeight="1">
      <c r="A99" s="46"/>
      <c r="B99" s="46"/>
      <c r="C99" s="46"/>
      <c r="D99" s="46"/>
      <c r="E99" s="46"/>
      <c r="F99" s="46"/>
      <c r="G99" s="46"/>
      <c r="H99" s="43" t="s">
        <v>12</v>
      </c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5"/>
      <c r="AP99" s="21" t="s">
        <v>13</v>
      </c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 t="s">
        <v>13</v>
      </c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 t="s">
        <v>13</v>
      </c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>
        <f>SUM(CL94:CL98)</f>
        <v>2595850</v>
      </c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</row>
    <row r="101" spans="1:105" s="6" customFormat="1" ht="14.25">
      <c r="A101" s="19" t="s">
        <v>135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</row>
    <row r="102" ht="10.5" customHeight="1"/>
    <row r="103" spans="1:105" s="3" customFormat="1" ht="45" customHeight="1">
      <c r="A103" s="23" t="s">
        <v>0</v>
      </c>
      <c r="B103" s="24"/>
      <c r="C103" s="24"/>
      <c r="D103" s="24"/>
      <c r="E103" s="24"/>
      <c r="F103" s="24"/>
      <c r="G103" s="25"/>
      <c r="H103" s="23" t="s">
        <v>59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5"/>
      <c r="BD103" s="23" t="s">
        <v>73</v>
      </c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5"/>
      <c r="BT103" s="23" t="s">
        <v>75</v>
      </c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5"/>
      <c r="CJ103" s="23" t="s">
        <v>74</v>
      </c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5"/>
    </row>
    <row r="104" spans="1:105" s="4" customFormat="1" ht="12.75">
      <c r="A104" s="22">
        <v>1</v>
      </c>
      <c r="B104" s="22"/>
      <c r="C104" s="22"/>
      <c r="D104" s="22"/>
      <c r="E104" s="22"/>
      <c r="F104" s="22"/>
      <c r="G104" s="22"/>
      <c r="H104" s="22">
        <v>2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>
        <v>4</v>
      </c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>
        <v>5</v>
      </c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>
        <v>6</v>
      </c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</row>
    <row r="105" spans="1:105" s="5" customFormat="1" ht="15" customHeight="1">
      <c r="A105" s="46"/>
      <c r="B105" s="46"/>
      <c r="C105" s="46"/>
      <c r="D105" s="46"/>
      <c r="E105" s="46"/>
      <c r="F105" s="46"/>
      <c r="G105" s="46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</row>
    <row r="106" spans="1:105" s="5" customFormat="1" ht="15" customHeight="1">
      <c r="A106" s="46"/>
      <c r="B106" s="46"/>
      <c r="C106" s="46"/>
      <c r="D106" s="46"/>
      <c r="E106" s="46"/>
      <c r="F106" s="46"/>
      <c r="G106" s="46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</row>
    <row r="107" spans="1:105" s="5" customFormat="1" ht="15" customHeight="1">
      <c r="A107" s="46"/>
      <c r="B107" s="46"/>
      <c r="C107" s="46"/>
      <c r="D107" s="46"/>
      <c r="E107" s="46"/>
      <c r="F107" s="46"/>
      <c r="G107" s="46"/>
      <c r="H107" s="44" t="s">
        <v>12</v>
      </c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5"/>
      <c r="BD107" s="21" t="s">
        <v>13</v>
      </c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 t="s">
        <v>13</v>
      </c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 t="s">
        <v>13</v>
      </c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</row>
    <row r="109" spans="1:105" s="6" customFormat="1" ht="14.25">
      <c r="A109" s="19" t="s">
        <v>136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</row>
    <row r="110" ht="10.5" customHeight="1"/>
    <row r="111" spans="1:105" s="3" customFormat="1" ht="45" customHeight="1">
      <c r="A111" s="23" t="s">
        <v>0</v>
      </c>
      <c r="B111" s="24"/>
      <c r="C111" s="24"/>
      <c r="D111" s="24"/>
      <c r="E111" s="24"/>
      <c r="F111" s="24"/>
      <c r="G111" s="25"/>
      <c r="H111" s="23" t="s">
        <v>23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5"/>
      <c r="BD111" s="23" t="s">
        <v>76</v>
      </c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5"/>
      <c r="BT111" s="23" t="s">
        <v>77</v>
      </c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5"/>
      <c r="CJ111" s="23" t="s">
        <v>78</v>
      </c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5"/>
    </row>
    <row r="112" spans="1:105" s="4" customFormat="1" ht="12.75">
      <c r="A112" s="22">
        <v>1</v>
      </c>
      <c r="B112" s="22"/>
      <c r="C112" s="22"/>
      <c r="D112" s="22"/>
      <c r="E112" s="22"/>
      <c r="F112" s="22"/>
      <c r="G112" s="22"/>
      <c r="H112" s="22">
        <v>2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>
        <v>3</v>
      </c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>
        <v>4</v>
      </c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>
        <v>5</v>
      </c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</row>
    <row r="113" spans="1:105" s="5" customFormat="1" ht="18.75" customHeight="1">
      <c r="A113" s="46" t="s">
        <v>35</v>
      </c>
      <c r="B113" s="46"/>
      <c r="C113" s="46"/>
      <c r="D113" s="46"/>
      <c r="E113" s="46"/>
      <c r="F113" s="46"/>
      <c r="G113" s="46"/>
      <c r="H113" s="47" t="s">
        <v>103</v>
      </c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21">
        <v>1</v>
      </c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>
        <v>12</v>
      </c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48">
        <v>56870</v>
      </c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</row>
    <row r="114" spans="1:105" s="5" customFormat="1" ht="15" customHeight="1">
      <c r="A114" s="46" t="s">
        <v>39</v>
      </c>
      <c r="B114" s="46"/>
      <c r="C114" s="46"/>
      <c r="D114" s="46"/>
      <c r="E114" s="46"/>
      <c r="F114" s="46"/>
      <c r="G114" s="46"/>
      <c r="H114" s="47" t="s">
        <v>104</v>
      </c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21">
        <v>1</v>
      </c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>
        <v>12</v>
      </c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48">
        <v>48000</v>
      </c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</row>
    <row r="115" spans="1:105" s="5" customFormat="1" ht="14.25" customHeight="1">
      <c r="A115" s="46" t="s">
        <v>45</v>
      </c>
      <c r="B115" s="46"/>
      <c r="C115" s="46"/>
      <c r="D115" s="46"/>
      <c r="E115" s="46"/>
      <c r="F115" s="46"/>
      <c r="G115" s="46"/>
      <c r="H115" s="47" t="s">
        <v>105</v>
      </c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21">
        <v>1</v>
      </c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>
        <v>12</v>
      </c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48">
        <v>28900</v>
      </c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</row>
    <row r="116" spans="1:105" s="5" customFormat="1" ht="14.25" customHeight="1">
      <c r="A116" s="46" t="s">
        <v>89</v>
      </c>
      <c r="B116" s="46"/>
      <c r="C116" s="46"/>
      <c r="D116" s="46"/>
      <c r="E116" s="46"/>
      <c r="F116" s="46"/>
      <c r="G116" s="46"/>
      <c r="H116" s="47" t="s">
        <v>111</v>
      </c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21">
        <v>1</v>
      </c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>
        <v>1</v>
      </c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48">
        <v>45000</v>
      </c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</row>
    <row r="117" spans="1:105" s="5" customFormat="1" ht="12" customHeight="1">
      <c r="A117" s="46" t="s">
        <v>118</v>
      </c>
      <c r="B117" s="46"/>
      <c r="C117" s="46"/>
      <c r="D117" s="46"/>
      <c r="E117" s="46"/>
      <c r="F117" s="46"/>
      <c r="G117" s="46"/>
      <c r="H117" s="47" t="s">
        <v>157</v>
      </c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21">
        <v>1</v>
      </c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>
        <v>12</v>
      </c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48">
        <v>84000</v>
      </c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</row>
    <row r="118" spans="1:105" s="5" customFormat="1" ht="12" customHeight="1">
      <c r="A118" s="46" t="s">
        <v>119</v>
      </c>
      <c r="B118" s="46"/>
      <c r="C118" s="46"/>
      <c r="D118" s="46"/>
      <c r="E118" s="46"/>
      <c r="F118" s="46"/>
      <c r="G118" s="46"/>
      <c r="H118" s="47" t="s">
        <v>106</v>
      </c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21">
        <v>1</v>
      </c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>
        <v>12</v>
      </c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48">
        <v>36000</v>
      </c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</row>
    <row r="119" spans="1:105" s="5" customFormat="1" ht="26.25" customHeight="1">
      <c r="A119" s="46" t="s">
        <v>145</v>
      </c>
      <c r="B119" s="46"/>
      <c r="C119" s="46"/>
      <c r="D119" s="46"/>
      <c r="E119" s="46"/>
      <c r="F119" s="46"/>
      <c r="G119" s="46"/>
      <c r="H119" s="47" t="s">
        <v>155</v>
      </c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21">
        <v>1</v>
      </c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>
        <v>12</v>
      </c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48">
        <v>45600</v>
      </c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</row>
    <row r="120" spans="1:105" s="5" customFormat="1" ht="12.75" customHeight="1">
      <c r="A120" s="46" t="s">
        <v>146</v>
      </c>
      <c r="B120" s="46"/>
      <c r="C120" s="46"/>
      <c r="D120" s="46"/>
      <c r="E120" s="46"/>
      <c r="F120" s="46"/>
      <c r="G120" s="46"/>
      <c r="H120" s="47" t="s">
        <v>122</v>
      </c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21">
        <v>2</v>
      </c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>
        <v>2</v>
      </c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48">
        <f>243000-10840-3980</f>
        <v>228180</v>
      </c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</row>
    <row r="121" spans="1:105" s="5" customFormat="1" ht="12" customHeight="1">
      <c r="A121" s="46" t="s">
        <v>147</v>
      </c>
      <c r="B121" s="46"/>
      <c r="C121" s="46"/>
      <c r="D121" s="46"/>
      <c r="E121" s="46"/>
      <c r="F121" s="46"/>
      <c r="G121" s="46"/>
      <c r="H121" s="47" t="s">
        <v>107</v>
      </c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21">
        <v>1</v>
      </c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>
        <v>1</v>
      </c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48">
        <v>45000</v>
      </c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</row>
    <row r="122" spans="1:105" s="5" customFormat="1" ht="15" customHeight="1">
      <c r="A122" s="46" t="s">
        <v>148</v>
      </c>
      <c r="B122" s="46"/>
      <c r="C122" s="46"/>
      <c r="D122" s="46"/>
      <c r="E122" s="46"/>
      <c r="F122" s="46"/>
      <c r="G122" s="46"/>
      <c r="H122" s="47" t="s">
        <v>158</v>
      </c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21">
        <v>1</v>
      </c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>
        <v>12</v>
      </c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48">
        <v>30000</v>
      </c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</row>
    <row r="123" spans="1:105" s="5" customFormat="1" ht="15.75" customHeight="1">
      <c r="A123" s="46" t="s">
        <v>149</v>
      </c>
      <c r="B123" s="46"/>
      <c r="C123" s="46"/>
      <c r="D123" s="46"/>
      <c r="E123" s="46"/>
      <c r="F123" s="46"/>
      <c r="G123" s="46"/>
      <c r="H123" s="47" t="s">
        <v>113</v>
      </c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21">
        <v>1</v>
      </c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>
        <v>1</v>
      </c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48">
        <v>200000</v>
      </c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</row>
    <row r="124" spans="1:105" s="5" customFormat="1" ht="14.25" customHeight="1">
      <c r="A124" s="46" t="s">
        <v>150</v>
      </c>
      <c r="B124" s="46"/>
      <c r="C124" s="46"/>
      <c r="D124" s="46"/>
      <c r="E124" s="46"/>
      <c r="F124" s="46"/>
      <c r="G124" s="46"/>
      <c r="H124" s="47" t="s">
        <v>112</v>
      </c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21">
        <v>1</v>
      </c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>
        <v>1</v>
      </c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48">
        <v>15400</v>
      </c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</row>
    <row r="125" spans="1:105" s="5" customFormat="1" ht="12" customHeight="1">
      <c r="A125" s="46" t="s">
        <v>151</v>
      </c>
      <c r="B125" s="46"/>
      <c r="C125" s="46"/>
      <c r="D125" s="46"/>
      <c r="E125" s="46"/>
      <c r="F125" s="46"/>
      <c r="G125" s="46"/>
      <c r="H125" s="47" t="s">
        <v>144</v>
      </c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21">
        <v>1</v>
      </c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>
        <v>1</v>
      </c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48">
        <v>45600</v>
      </c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</row>
    <row r="126" spans="1:105" s="5" customFormat="1" ht="12" customHeight="1">
      <c r="A126" s="46" t="s">
        <v>152</v>
      </c>
      <c r="B126" s="46"/>
      <c r="C126" s="46"/>
      <c r="D126" s="46"/>
      <c r="E126" s="46"/>
      <c r="F126" s="46"/>
      <c r="G126" s="46"/>
      <c r="H126" s="47" t="s">
        <v>109</v>
      </c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21">
        <v>35</v>
      </c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>
        <v>1</v>
      </c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48">
        <v>38850</v>
      </c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</row>
    <row r="127" spans="1:105" s="5" customFormat="1" ht="21.75" customHeight="1">
      <c r="A127" s="46" t="s">
        <v>153</v>
      </c>
      <c r="B127" s="46"/>
      <c r="C127" s="46"/>
      <c r="D127" s="46"/>
      <c r="E127" s="46"/>
      <c r="F127" s="46"/>
      <c r="G127" s="46"/>
      <c r="H127" s="47" t="s">
        <v>110</v>
      </c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21">
        <v>10</v>
      </c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>
        <v>10</v>
      </c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48">
        <v>30000</v>
      </c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</row>
    <row r="128" spans="1:105" s="5" customFormat="1" ht="12" customHeight="1">
      <c r="A128" s="46" t="s">
        <v>154</v>
      </c>
      <c r="B128" s="46"/>
      <c r="C128" s="46"/>
      <c r="D128" s="46"/>
      <c r="E128" s="46"/>
      <c r="F128" s="46"/>
      <c r="G128" s="46"/>
      <c r="H128" s="47" t="s">
        <v>108</v>
      </c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21">
        <v>20</v>
      </c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>
        <v>1</v>
      </c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48">
        <v>15000</v>
      </c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</row>
    <row r="129" spans="1:105" s="5" customFormat="1" ht="26.25" customHeight="1">
      <c r="A129" s="46"/>
      <c r="B129" s="46"/>
      <c r="C129" s="46"/>
      <c r="D129" s="46"/>
      <c r="E129" s="46"/>
      <c r="F129" s="46"/>
      <c r="G129" s="46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</row>
    <row r="130" spans="1:105" s="5" customFormat="1" ht="12" customHeight="1">
      <c r="A130" s="46"/>
      <c r="B130" s="46"/>
      <c r="C130" s="46"/>
      <c r="D130" s="46"/>
      <c r="E130" s="46"/>
      <c r="F130" s="46"/>
      <c r="G130" s="46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</row>
    <row r="131" spans="1:105" s="5" customFormat="1" ht="12" customHeight="1">
      <c r="A131" s="46"/>
      <c r="B131" s="46"/>
      <c r="C131" s="46"/>
      <c r="D131" s="46"/>
      <c r="E131" s="46"/>
      <c r="F131" s="46"/>
      <c r="G131" s="46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</row>
    <row r="132" spans="1:105" s="5" customFormat="1" ht="12" customHeight="1">
      <c r="A132" s="46"/>
      <c r="B132" s="46"/>
      <c r="C132" s="46"/>
      <c r="D132" s="46"/>
      <c r="E132" s="46"/>
      <c r="F132" s="46"/>
      <c r="G132" s="46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</row>
    <row r="133" spans="1:105" s="5" customFormat="1" ht="12" customHeight="1">
      <c r="A133" s="46"/>
      <c r="B133" s="46"/>
      <c r="C133" s="46"/>
      <c r="D133" s="46"/>
      <c r="E133" s="46"/>
      <c r="F133" s="46"/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</row>
    <row r="134" spans="1:105" s="5" customFormat="1" ht="12" customHeight="1">
      <c r="A134" s="46"/>
      <c r="B134" s="46"/>
      <c r="C134" s="46"/>
      <c r="D134" s="46"/>
      <c r="E134" s="46"/>
      <c r="F134" s="46"/>
      <c r="G134" s="46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</row>
    <row r="135" spans="1:109" s="5" customFormat="1" ht="15" customHeight="1">
      <c r="A135" s="46"/>
      <c r="B135" s="46"/>
      <c r="C135" s="46"/>
      <c r="D135" s="46"/>
      <c r="E135" s="46"/>
      <c r="F135" s="46"/>
      <c r="G135" s="46"/>
      <c r="H135" s="44" t="s">
        <v>12</v>
      </c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5"/>
      <c r="BD135" s="21" t="s">
        <v>13</v>
      </c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 t="s">
        <v>13</v>
      </c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>
        <f>SUM(CJ113:CJ134)</f>
        <v>992400</v>
      </c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E135" s="5" t="s">
        <v>170</v>
      </c>
    </row>
    <row r="137" spans="1:105" s="6" customFormat="1" ht="14.25">
      <c r="A137" s="19" t="s">
        <v>137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</row>
    <row r="138" ht="10.5" customHeight="1"/>
    <row r="139" spans="1:105" ht="30" customHeight="1">
      <c r="A139" s="23" t="s">
        <v>0</v>
      </c>
      <c r="B139" s="24"/>
      <c r="C139" s="24"/>
      <c r="D139" s="24"/>
      <c r="E139" s="24"/>
      <c r="F139" s="24"/>
      <c r="G139" s="25"/>
      <c r="H139" s="23" t="s">
        <v>23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5"/>
      <c r="BT139" s="23" t="s">
        <v>80</v>
      </c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5"/>
      <c r="CJ139" s="23" t="s">
        <v>81</v>
      </c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5"/>
    </row>
    <row r="140" spans="1:105" s="1" customFormat="1" ht="12.75">
      <c r="A140" s="22">
        <v>1</v>
      </c>
      <c r="B140" s="22"/>
      <c r="C140" s="22"/>
      <c r="D140" s="22"/>
      <c r="E140" s="22"/>
      <c r="F140" s="22"/>
      <c r="G140" s="22"/>
      <c r="H140" s="22">
        <v>2</v>
      </c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>
        <v>3</v>
      </c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>
        <v>4</v>
      </c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</row>
    <row r="141" spans="1:105" ht="23.25" customHeight="1">
      <c r="A141" s="46" t="s">
        <v>35</v>
      </c>
      <c r="B141" s="46"/>
      <c r="C141" s="46"/>
      <c r="D141" s="46"/>
      <c r="E141" s="46"/>
      <c r="F141" s="46"/>
      <c r="G141" s="46"/>
      <c r="H141" s="53" t="s">
        <v>114</v>
      </c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5"/>
      <c r="BT141" s="21">
        <v>1</v>
      </c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48">
        <v>209356</v>
      </c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</row>
    <row r="142" spans="1:105" ht="15" customHeight="1">
      <c r="A142" s="46" t="s">
        <v>39</v>
      </c>
      <c r="B142" s="46"/>
      <c r="C142" s="46"/>
      <c r="D142" s="46"/>
      <c r="E142" s="46"/>
      <c r="F142" s="46"/>
      <c r="G142" s="46"/>
      <c r="H142" s="53" t="s">
        <v>115</v>
      </c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5"/>
      <c r="BT142" s="21">
        <v>1</v>
      </c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48">
        <v>48000</v>
      </c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</row>
    <row r="143" spans="1:105" ht="24.75" customHeight="1">
      <c r="A143" s="46" t="s">
        <v>45</v>
      </c>
      <c r="B143" s="46"/>
      <c r="C143" s="46"/>
      <c r="D143" s="46"/>
      <c r="E143" s="46"/>
      <c r="F143" s="46"/>
      <c r="G143" s="46"/>
      <c r="H143" s="53" t="s">
        <v>116</v>
      </c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5"/>
      <c r="BT143" s="21">
        <v>1</v>
      </c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48">
        <v>75480</v>
      </c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</row>
    <row r="144" spans="1:105" ht="24.75" customHeight="1">
      <c r="A144" s="46" t="s">
        <v>89</v>
      </c>
      <c r="B144" s="46"/>
      <c r="C144" s="46"/>
      <c r="D144" s="46"/>
      <c r="E144" s="46"/>
      <c r="F144" s="46"/>
      <c r="G144" s="46"/>
      <c r="H144" s="53" t="s">
        <v>117</v>
      </c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5"/>
      <c r="BT144" s="21">
        <v>1</v>
      </c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48">
        <v>75824</v>
      </c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</row>
    <row r="145" spans="1:105" ht="24.75" customHeight="1">
      <c r="A145" s="46" t="s">
        <v>118</v>
      </c>
      <c r="B145" s="46"/>
      <c r="C145" s="46"/>
      <c r="D145" s="46"/>
      <c r="E145" s="46"/>
      <c r="F145" s="46"/>
      <c r="G145" s="46"/>
      <c r="H145" s="53" t="s">
        <v>120</v>
      </c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5"/>
      <c r="BT145" s="21">
        <v>2</v>
      </c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48">
        <f>154530-6600</f>
        <v>147930</v>
      </c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</row>
    <row r="146" spans="1:105" ht="24.75" customHeight="1">
      <c r="A146" s="46" t="s">
        <v>119</v>
      </c>
      <c r="B146" s="46"/>
      <c r="C146" s="46"/>
      <c r="D146" s="46"/>
      <c r="E146" s="46"/>
      <c r="F146" s="46"/>
      <c r="G146" s="46"/>
      <c r="H146" s="53" t="s">
        <v>159</v>
      </c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5"/>
      <c r="BT146" s="21">
        <v>1</v>
      </c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48">
        <v>12600</v>
      </c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</row>
    <row r="147" spans="1:105" ht="24.75" customHeight="1">
      <c r="A147" s="46" t="s">
        <v>145</v>
      </c>
      <c r="B147" s="46"/>
      <c r="C147" s="46"/>
      <c r="D147" s="46"/>
      <c r="E147" s="46"/>
      <c r="F147" s="46"/>
      <c r="G147" s="46"/>
      <c r="H147" s="53" t="s">
        <v>121</v>
      </c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5"/>
      <c r="BT147" s="21">
        <v>1</v>
      </c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48">
        <v>12450</v>
      </c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</row>
    <row r="148" spans="1:108" ht="15" customHeight="1">
      <c r="A148" s="46"/>
      <c r="B148" s="46"/>
      <c r="C148" s="46"/>
      <c r="D148" s="46"/>
      <c r="E148" s="46"/>
      <c r="F148" s="46"/>
      <c r="G148" s="46"/>
      <c r="H148" s="97" t="s">
        <v>12</v>
      </c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9"/>
      <c r="BT148" s="21" t="s">
        <v>13</v>
      </c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>
        <f>SUM(CJ141:CJ147)</f>
        <v>581640</v>
      </c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D148" s="2">
        <v>581640</v>
      </c>
    </row>
    <row r="149" spans="1:105" ht="15" customHeight="1">
      <c r="A149" s="100" t="s">
        <v>138</v>
      </c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</row>
    <row r="150" spans="1:105" ht="1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</row>
    <row r="151" spans="1:105" ht="39.75" customHeight="1">
      <c r="A151" s="23" t="s">
        <v>0</v>
      </c>
      <c r="B151" s="24"/>
      <c r="C151" s="24"/>
      <c r="D151" s="24"/>
      <c r="E151" s="24"/>
      <c r="F151" s="24"/>
      <c r="G151" s="25"/>
      <c r="H151" s="23" t="s">
        <v>59</v>
      </c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5"/>
      <c r="BD151" s="23" t="s">
        <v>73</v>
      </c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5"/>
      <c r="BT151" s="23" t="s">
        <v>125</v>
      </c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5"/>
      <c r="CJ151" s="23" t="s">
        <v>74</v>
      </c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5"/>
    </row>
    <row r="152" spans="1:105" ht="15" customHeight="1">
      <c r="A152" s="22">
        <v>1</v>
      </c>
      <c r="B152" s="22"/>
      <c r="C152" s="22"/>
      <c r="D152" s="22"/>
      <c r="E152" s="22"/>
      <c r="F152" s="22"/>
      <c r="G152" s="22"/>
      <c r="H152" s="22">
        <v>2</v>
      </c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>
        <v>4</v>
      </c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>
        <v>5</v>
      </c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>
        <v>6</v>
      </c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</row>
    <row r="153" spans="1:105" ht="15" customHeight="1">
      <c r="A153" s="46" t="s">
        <v>35</v>
      </c>
      <c r="B153" s="46"/>
      <c r="C153" s="46"/>
      <c r="D153" s="46"/>
      <c r="E153" s="46"/>
      <c r="F153" s="46"/>
      <c r="G153" s="46"/>
      <c r="H153" s="47" t="s">
        <v>124</v>
      </c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21">
        <v>200</v>
      </c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>
        <v>100</v>
      </c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>
        <v>5600</v>
      </c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</row>
    <row r="154" spans="1:105" ht="15" customHeight="1">
      <c r="A154" s="46"/>
      <c r="B154" s="46"/>
      <c r="C154" s="46"/>
      <c r="D154" s="46"/>
      <c r="E154" s="46"/>
      <c r="F154" s="46"/>
      <c r="G154" s="46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</row>
    <row r="155" spans="1:105" ht="21" customHeight="1">
      <c r="A155" s="46"/>
      <c r="B155" s="46"/>
      <c r="C155" s="46"/>
      <c r="D155" s="46"/>
      <c r="E155" s="46"/>
      <c r="F155" s="46"/>
      <c r="G155" s="46"/>
      <c r="H155" s="44" t="s">
        <v>12</v>
      </c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5"/>
      <c r="BD155" s="21" t="s">
        <v>13</v>
      </c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 t="s">
        <v>13</v>
      </c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>
        <f>SUM(CJ153:DA154)</f>
        <v>5600</v>
      </c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</row>
    <row r="156" spans="1:105" ht="1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</row>
    <row r="157" spans="1:105" ht="12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</row>
    <row r="158" spans="1:105" s="6" customFormat="1" ht="28.5" customHeight="1">
      <c r="A158" s="96" t="s">
        <v>139</v>
      </c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</row>
    <row r="159" ht="10.5" customHeight="1"/>
    <row r="160" spans="1:105" s="3" customFormat="1" ht="30" customHeight="1">
      <c r="A160" s="33" t="s">
        <v>0</v>
      </c>
      <c r="B160" s="34"/>
      <c r="C160" s="34"/>
      <c r="D160" s="34"/>
      <c r="E160" s="34"/>
      <c r="F160" s="34"/>
      <c r="G160" s="35"/>
      <c r="H160" s="33" t="s">
        <v>23</v>
      </c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5"/>
      <c r="BD160" s="33" t="s">
        <v>73</v>
      </c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5"/>
      <c r="BT160" s="33" t="s">
        <v>82</v>
      </c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5"/>
      <c r="CJ160" s="33" t="s">
        <v>83</v>
      </c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5"/>
    </row>
    <row r="161" spans="1:105" s="4" customFormat="1" ht="12.75">
      <c r="A161" s="59"/>
      <c r="B161" s="60"/>
      <c r="C161" s="60"/>
      <c r="D161" s="60"/>
      <c r="E161" s="60"/>
      <c r="F161" s="60"/>
      <c r="G161" s="61"/>
      <c r="H161" s="59">
        <v>1</v>
      </c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1"/>
      <c r="BD161" s="59">
        <v>2</v>
      </c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1"/>
      <c r="BT161" s="59">
        <v>3</v>
      </c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1"/>
      <c r="CJ161" s="59">
        <v>4</v>
      </c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1"/>
    </row>
    <row r="162" spans="1:105" s="5" customFormat="1" ht="15" customHeight="1">
      <c r="A162" s="62" t="s">
        <v>35</v>
      </c>
      <c r="B162" s="63"/>
      <c r="C162" s="63"/>
      <c r="D162" s="63"/>
      <c r="E162" s="63"/>
      <c r="F162" s="63"/>
      <c r="G162" s="64"/>
      <c r="H162" s="53" t="s">
        <v>143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5"/>
      <c r="BD162" s="36">
        <v>85</v>
      </c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8"/>
      <c r="BT162" s="36">
        <v>240</v>
      </c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8"/>
      <c r="CJ162" s="56">
        <v>75000</v>
      </c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8"/>
    </row>
    <row r="163" spans="1:105" s="5" customFormat="1" ht="15" customHeight="1">
      <c r="A163" s="50">
        <f>A162+1</f>
        <v>2</v>
      </c>
      <c r="B163" s="51"/>
      <c r="C163" s="51"/>
      <c r="D163" s="51"/>
      <c r="E163" s="51"/>
      <c r="F163" s="51"/>
      <c r="G163" s="52"/>
      <c r="H163" s="53" t="s">
        <v>123</v>
      </c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5"/>
      <c r="BD163" s="36">
        <v>68</v>
      </c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8"/>
      <c r="BT163" s="36">
        <v>295</v>
      </c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8"/>
      <c r="CJ163" s="56">
        <v>20060</v>
      </c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8"/>
    </row>
    <row r="164" spans="1:105" s="5" customFormat="1" ht="15" customHeight="1">
      <c r="A164" s="50">
        <f>A163+1</f>
        <v>3</v>
      </c>
      <c r="B164" s="51"/>
      <c r="C164" s="51"/>
      <c r="D164" s="51"/>
      <c r="E164" s="51"/>
      <c r="F164" s="51"/>
      <c r="G164" s="52"/>
      <c r="H164" s="53" t="s">
        <v>156</v>
      </c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5"/>
      <c r="BD164" s="36">
        <v>150</v>
      </c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8"/>
      <c r="BT164" s="36">
        <v>55</v>
      </c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8"/>
      <c r="CJ164" s="56">
        <v>56940</v>
      </c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8"/>
    </row>
    <row r="165" spans="1:105" s="5" customFormat="1" ht="15" customHeight="1">
      <c r="A165" s="50">
        <f>A164+1</f>
        <v>4</v>
      </c>
      <c r="B165" s="51"/>
      <c r="C165" s="51"/>
      <c r="D165" s="51"/>
      <c r="E165" s="51"/>
      <c r="F165" s="51"/>
      <c r="G165" s="52"/>
      <c r="H165" s="53" t="s">
        <v>162</v>
      </c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5"/>
      <c r="BD165" s="36">
        <v>2</v>
      </c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8"/>
      <c r="BT165" s="36">
        <v>40000</v>
      </c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8"/>
      <c r="CJ165" s="56">
        <v>80000</v>
      </c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8"/>
    </row>
    <row r="166" spans="1:105" s="5" customFormat="1" ht="15" customHeight="1">
      <c r="A166" s="50">
        <f aca="true" t="shared" si="0" ref="A166:A172">A165+1</f>
        <v>5</v>
      </c>
      <c r="B166" s="51"/>
      <c r="C166" s="51"/>
      <c r="D166" s="51"/>
      <c r="E166" s="51"/>
      <c r="F166" s="51"/>
      <c r="G166" s="52"/>
      <c r="H166" s="53" t="s">
        <v>160</v>
      </c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5"/>
      <c r="BD166" s="36">
        <v>1</v>
      </c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8"/>
      <c r="BT166" s="36">
        <v>15000</v>
      </c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8"/>
      <c r="CJ166" s="56">
        <v>15000</v>
      </c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8"/>
    </row>
    <row r="167" spans="1:105" s="5" customFormat="1" ht="15" customHeight="1">
      <c r="A167" s="50">
        <f t="shared" si="0"/>
        <v>6</v>
      </c>
      <c r="B167" s="51"/>
      <c r="C167" s="51"/>
      <c r="D167" s="51"/>
      <c r="E167" s="51"/>
      <c r="F167" s="51"/>
      <c r="G167" s="52"/>
      <c r="H167" s="53" t="s">
        <v>161</v>
      </c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5"/>
      <c r="BD167" s="36">
        <v>8</v>
      </c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8"/>
      <c r="BT167" s="36">
        <v>7500</v>
      </c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8"/>
      <c r="CJ167" s="56">
        <v>60000</v>
      </c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8"/>
    </row>
    <row r="168" spans="1:109" s="5" customFormat="1" ht="15" customHeight="1">
      <c r="A168" s="50">
        <f t="shared" si="0"/>
        <v>7</v>
      </c>
      <c r="B168" s="51"/>
      <c r="C168" s="51"/>
      <c r="D168" s="51"/>
      <c r="E168" s="51"/>
      <c r="F168" s="51"/>
      <c r="G168" s="52"/>
      <c r="H168" s="53" t="s">
        <v>163</v>
      </c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5"/>
      <c r="BD168" s="36">
        <v>15</v>
      </c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8"/>
      <c r="BT168" s="36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8"/>
      <c r="CJ168" s="56">
        <v>10000</v>
      </c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8"/>
      <c r="DE168" s="5">
        <v>450500</v>
      </c>
    </row>
    <row r="169" spans="1:109" s="5" customFormat="1" ht="15" customHeight="1">
      <c r="A169" s="50">
        <f t="shared" si="0"/>
        <v>8</v>
      </c>
      <c r="B169" s="51"/>
      <c r="C169" s="51"/>
      <c r="D169" s="51"/>
      <c r="E169" s="51"/>
      <c r="F169" s="51"/>
      <c r="G169" s="52"/>
      <c r="H169" s="53" t="s">
        <v>164</v>
      </c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5"/>
      <c r="BD169" s="36">
        <v>8</v>
      </c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8"/>
      <c r="BT169" s="36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8"/>
      <c r="CJ169" s="36">
        <v>45000</v>
      </c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8"/>
      <c r="DE169" s="5">
        <v>452400</v>
      </c>
    </row>
    <row r="170" spans="1:105" s="5" customFormat="1" ht="15" customHeight="1">
      <c r="A170" s="50">
        <f t="shared" si="0"/>
        <v>9</v>
      </c>
      <c r="B170" s="51"/>
      <c r="C170" s="51"/>
      <c r="D170" s="51"/>
      <c r="E170" s="51"/>
      <c r="F170" s="51"/>
      <c r="G170" s="52"/>
      <c r="H170" s="53" t="s">
        <v>165</v>
      </c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5"/>
      <c r="BD170" s="36">
        <v>3</v>
      </c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8"/>
      <c r="BT170" s="36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8"/>
      <c r="CJ170" s="36">
        <v>25000</v>
      </c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8"/>
    </row>
    <row r="171" spans="1:105" s="5" customFormat="1" ht="15" customHeight="1">
      <c r="A171" s="50">
        <f t="shared" si="0"/>
        <v>10</v>
      </c>
      <c r="B171" s="51"/>
      <c r="C171" s="51"/>
      <c r="D171" s="51"/>
      <c r="E171" s="51"/>
      <c r="F171" s="51"/>
      <c r="G171" s="52"/>
      <c r="H171" s="53" t="s">
        <v>166</v>
      </c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5"/>
      <c r="BD171" s="36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8"/>
      <c r="BT171" s="36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8"/>
      <c r="CJ171" s="36">
        <v>88000</v>
      </c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8"/>
    </row>
    <row r="172" spans="1:105" s="5" customFormat="1" ht="15" customHeight="1">
      <c r="A172" s="50">
        <f t="shared" si="0"/>
        <v>11</v>
      </c>
      <c r="B172" s="51"/>
      <c r="C172" s="51"/>
      <c r="D172" s="51"/>
      <c r="E172" s="51"/>
      <c r="F172" s="51"/>
      <c r="G172" s="52"/>
      <c r="H172" s="53" t="s">
        <v>167</v>
      </c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5"/>
      <c r="BD172" s="36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8"/>
      <c r="BT172" s="36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8"/>
      <c r="CJ172" s="36">
        <v>25000</v>
      </c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8"/>
    </row>
    <row r="173" spans="1:105" s="5" customFormat="1" ht="15" customHeight="1">
      <c r="A173" s="50">
        <f>A172+1</f>
        <v>12</v>
      </c>
      <c r="B173" s="51"/>
      <c r="C173" s="51"/>
      <c r="D173" s="51"/>
      <c r="E173" s="51"/>
      <c r="F173" s="51"/>
      <c r="G173" s="52"/>
      <c r="H173" s="53" t="s">
        <v>168</v>
      </c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5"/>
      <c r="BD173" s="36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8"/>
      <c r="BT173" s="36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8"/>
      <c r="CJ173" s="36">
        <v>162500</v>
      </c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8"/>
    </row>
    <row r="174" spans="1:105" s="5" customFormat="1" ht="36" customHeight="1">
      <c r="A174" s="50">
        <f>A173+1</f>
        <v>13</v>
      </c>
      <c r="B174" s="51"/>
      <c r="C174" s="51"/>
      <c r="D174" s="51"/>
      <c r="E174" s="51"/>
      <c r="F174" s="51"/>
      <c r="G174" s="52"/>
      <c r="H174" s="53" t="s">
        <v>169</v>
      </c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5"/>
      <c r="BD174" s="36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8"/>
      <c r="BT174" s="36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8"/>
      <c r="CJ174" s="36">
        <v>240400</v>
      </c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8"/>
    </row>
    <row r="175" spans="1:108" s="5" customFormat="1" ht="22.5" customHeight="1">
      <c r="A175" s="50"/>
      <c r="B175" s="51"/>
      <c r="C175" s="51"/>
      <c r="D175" s="51"/>
      <c r="E175" s="51"/>
      <c r="F175" s="51"/>
      <c r="G175" s="52"/>
      <c r="H175" s="43" t="s">
        <v>12</v>
      </c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5"/>
      <c r="BD175" s="36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8"/>
      <c r="BT175" s="36" t="s">
        <v>13</v>
      </c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8"/>
      <c r="CJ175" s="36">
        <f>SUM(CJ162:CJ174)</f>
        <v>902900</v>
      </c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8"/>
      <c r="DD175" s="5">
        <v>452400</v>
      </c>
    </row>
    <row r="176" spans="1:105" s="5" customFormat="1" ht="22.5" customHeight="1">
      <c r="A176" s="49"/>
      <c r="B176" s="49"/>
      <c r="C176" s="49"/>
      <c r="D176" s="49"/>
      <c r="E176" s="49"/>
      <c r="F176" s="49"/>
      <c r="G176" s="4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</row>
    <row r="177" spans="1:105" s="5" customFormat="1" ht="22.5" customHeight="1">
      <c r="A177" s="49"/>
      <c r="B177" s="49"/>
      <c r="C177" s="49"/>
      <c r="D177" s="49"/>
      <c r="E177" s="49"/>
      <c r="F177" s="49"/>
      <c r="G177" s="4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</row>
    <row r="178" spans="1:105" s="5" customFormat="1" ht="22.5" customHeight="1">
      <c r="A178" s="49"/>
      <c r="B178" s="49"/>
      <c r="C178" s="49"/>
      <c r="D178" s="49"/>
      <c r="E178" s="49"/>
      <c r="F178" s="49"/>
      <c r="G178" s="4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</row>
    <row r="179" spans="1:105" s="5" customFormat="1" ht="22.5" customHeight="1">
      <c r="A179" s="49"/>
      <c r="B179" s="49"/>
      <c r="C179" s="49"/>
      <c r="D179" s="49"/>
      <c r="E179" s="49"/>
      <c r="F179" s="49"/>
      <c r="G179" s="4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</row>
    <row r="180" spans="1:105" s="5" customFormat="1" ht="22.5" customHeight="1">
      <c r="A180" s="49"/>
      <c r="B180" s="49"/>
      <c r="C180" s="49"/>
      <c r="D180" s="49"/>
      <c r="E180" s="49"/>
      <c r="F180" s="49"/>
      <c r="G180" s="4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</row>
    <row r="181" spans="1:105" s="5" customFormat="1" ht="22.5" customHeight="1">
      <c r="A181" s="49"/>
      <c r="B181" s="49"/>
      <c r="C181" s="49"/>
      <c r="D181" s="49"/>
      <c r="E181" s="49"/>
      <c r="F181" s="49"/>
      <c r="G181" s="4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</row>
    <row r="182" spans="1:105" s="5" customFormat="1" ht="22.5" customHeight="1">
      <c r="A182" s="49"/>
      <c r="B182" s="49"/>
      <c r="C182" s="49"/>
      <c r="D182" s="49"/>
      <c r="E182" s="49"/>
      <c r="F182" s="49"/>
      <c r="G182" s="4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</row>
    <row r="183" spans="1:105" s="5" customFormat="1" ht="22.5" customHeight="1">
      <c r="A183" s="49"/>
      <c r="B183" s="49"/>
      <c r="C183" s="49"/>
      <c r="D183" s="49"/>
      <c r="E183" s="49"/>
      <c r="F183" s="49"/>
      <c r="G183" s="4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</row>
    <row r="184" spans="1:105" s="5" customFormat="1" ht="22.5" customHeight="1">
      <c r="A184" s="49"/>
      <c r="B184" s="49"/>
      <c r="C184" s="49"/>
      <c r="D184" s="49"/>
      <c r="E184" s="49"/>
      <c r="F184" s="49"/>
      <c r="G184" s="4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</row>
    <row r="185" spans="1:105" s="5" customFormat="1" ht="22.5" customHeight="1">
      <c r="A185" s="49"/>
      <c r="B185" s="49"/>
      <c r="C185" s="49"/>
      <c r="D185" s="49"/>
      <c r="E185" s="49"/>
      <c r="F185" s="49"/>
      <c r="G185" s="4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</row>
    <row r="186" spans="1:105" s="5" customFormat="1" ht="22.5" customHeight="1">
      <c r="A186" s="49"/>
      <c r="B186" s="49"/>
      <c r="C186" s="49"/>
      <c r="D186" s="49"/>
      <c r="E186" s="49"/>
      <c r="F186" s="49"/>
      <c r="G186" s="4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</row>
    <row r="187" spans="1:105" s="5" customFormat="1" ht="29.25" customHeight="1">
      <c r="A187" s="49"/>
      <c r="B187" s="49"/>
      <c r="C187" s="49"/>
      <c r="D187" s="49"/>
      <c r="E187" s="49"/>
      <c r="F187" s="49"/>
      <c r="G187" s="4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</row>
    <row r="188" spans="1:105" s="5" customFormat="1" ht="22.5" customHeight="1">
      <c r="A188" s="49"/>
      <c r="B188" s="49"/>
      <c r="C188" s="49"/>
      <c r="D188" s="49"/>
      <c r="E188" s="49"/>
      <c r="F188" s="49"/>
      <c r="G188" s="4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</row>
    <row r="189" spans="1:105" s="5" customFormat="1" ht="15" customHeight="1">
      <c r="A189" s="65"/>
      <c r="B189" s="65"/>
      <c r="C189" s="65"/>
      <c r="D189" s="65"/>
      <c r="E189" s="65"/>
      <c r="F189" s="65"/>
      <c r="G189" s="6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</row>
  </sheetData>
  <sheetProtection/>
  <mergeCells count="627">
    <mergeCell ref="H173:BC173"/>
    <mergeCell ref="BD173:BS173"/>
    <mergeCell ref="BT173:CI173"/>
    <mergeCell ref="CJ173:DA173"/>
    <mergeCell ref="H174:BC174"/>
    <mergeCell ref="BD174:BS174"/>
    <mergeCell ref="BT174:CI174"/>
    <mergeCell ref="CJ174:DA174"/>
    <mergeCell ref="CJ169:DA169"/>
    <mergeCell ref="A170:G170"/>
    <mergeCell ref="H170:BC170"/>
    <mergeCell ref="BD170:BS170"/>
    <mergeCell ref="BT170:CI170"/>
    <mergeCell ref="CJ170:DA170"/>
    <mergeCell ref="A169:G169"/>
    <mergeCell ref="H169:BC169"/>
    <mergeCell ref="BD169:BS169"/>
    <mergeCell ref="BT169:CI169"/>
    <mergeCell ref="CJ167:DA167"/>
    <mergeCell ref="A168:G168"/>
    <mergeCell ref="H168:BC168"/>
    <mergeCell ref="BD168:BS168"/>
    <mergeCell ref="BT168:CI168"/>
    <mergeCell ref="CJ168:DA168"/>
    <mergeCell ref="A167:G167"/>
    <mergeCell ref="H167:BC167"/>
    <mergeCell ref="BD167:BS167"/>
    <mergeCell ref="BT167:CI167"/>
    <mergeCell ref="A166:G166"/>
    <mergeCell ref="H166:BC166"/>
    <mergeCell ref="BD166:BS166"/>
    <mergeCell ref="BT166:CI166"/>
    <mergeCell ref="CJ166:DA166"/>
    <mergeCell ref="BT154:CI154"/>
    <mergeCell ref="CJ154:DA154"/>
    <mergeCell ref="A155:G155"/>
    <mergeCell ref="H155:BC155"/>
    <mergeCell ref="BD155:BS155"/>
    <mergeCell ref="BT155:CI155"/>
    <mergeCell ref="CJ155:DA155"/>
    <mergeCell ref="A154:G154"/>
    <mergeCell ref="H154:BC154"/>
    <mergeCell ref="BD154:BS154"/>
    <mergeCell ref="H152:BC152"/>
    <mergeCell ref="BD152:BS152"/>
    <mergeCell ref="A153:G153"/>
    <mergeCell ref="H153:BC153"/>
    <mergeCell ref="BD153:BS153"/>
    <mergeCell ref="EP62:GK62"/>
    <mergeCell ref="BT146:CI146"/>
    <mergeCell ref="CJ146:DA146"/>
    <mergeCell ref="CJ153:DA153"/>
    <mergeCell ref="A152:G152"/>
    <mergeCell ref="BT153:CI153"/>
    <mergeCell ref="CE61:DA61"/>
    <mergeCell ref="A62:G62"/>
    <mergeCell ref="H62:BC62"/>
    <mergeCell ref="BD62:BS62"/>
    <mergeCell ref="BT62:CD62"/>
    <mergeCell ref="CE62:DA62"/>
    <mergeCell ref="A61:G61"/>
    <mergeCell ref="H61:BC61"/>
    <mergeCell ref="BD61:BS61"/>
    <mergeCell ref="BT61:CD61"/>
    <mergeCell ref="A149:DA149"/>
    <mergeCell ref="BT152:CI152"/>
    <mergeCell ref="A151:G151"/>
    <mergeCell ref="H151:BC151"/>
    <mergeCell ref="BD151:BS151"/>
    <mergeCell ref="BT151:CI151"/>
    <mergeCell ref="CJ151:DA151"/>
    <mergeCell ref="CJ152:DA152"/>
    <mergeCell ref="BT147:CI147"/>
    <mergeCell ref="A145:G145"/>
    <mergeCell ref="H145:BS145"/>
    <mergeCell ref="BT145:CI145"/>
    <mergeCell ref="CJ145:DA145"/>
    <mergeCell ref="A147:G147"/>
    <mergeCell ref="H147:BS147"/>
    <mergeCell ref="A146:G146"/>
    <mergeCell ref="H146:BS146"/>
    <mergeCell ref="A187:G187"/>
    <mergeCell ref="A78:G78"/>
    <mergeCell ref="H78:AO78"/>
    <mergeCell ref="AP78:BE78"/>
    <mergeCell ref="H86:BC86"/>
    <mergeCell ref="BD86:BS86"/>
    <mergeCell ref="A93:G93"/>
    <mergeCell ref="H93:AO93"/>
    <mergeCell ref="AP93:BE93"/>
    <mergeCell ref="A90:DA90"/>
    <mergeCell ref="A188:G188"/>
    <mergeCell ref="A186:G186"/>
    <mergeCell ref="A144:G144"/>
    <mergeCell ref="H144:BS144"/>
    <mergeCell ref="BD171:BS171"/>
    <mergeCell ref="A148:G148"/>
    <mergeCell ref="H148:BS148"/>
    <mergeCell ref="A158:DA158"/>
    <mergeCell ref="A160:G160"/>
    <mergeCell ref="H160:BC160"/>
    <mergeCell ref="CJ144:DA144"/>
    <mergeCell ref="A185:G185"/>
    <mergeCell ref="A165:G165"/>
    <mergeCell ref="H165:BC165"/>
    <mergeCell ref="BD165:BS165"/>
    <mergeCell ref="BT165:CI165"/>
    <mergeCell ref="CJ165:DA165"/>
    <mergeCell ref="A171:G171"/>
    <mergeCell ref="H171:BC171"/>
    <mergeCell ref="CJ147:DA147"/>
    <mergeCell ref="BT171:CI171"/>
    <mergeCell ref="CJ171:DA171"/>
    <mergeCell ref="A4:F4"/>
    <mergeCell ref="G4:AD4"/>
    <mergeCell ref="AE4:BC4"/>
    <mergeCell ref="A14:F14"/>
    <mergeCell ref="G14:AD14"/>
    <mergeCell ref="AE14:AY14"/>
    <mergeCell ref="A5:F5"/>
    <mergeCell ref="G5:AD5"/>
    <mergeCell ref="G13:AD13"/>
    <mergeCell ref="AE13:AY13"/>
    <mergeCell ref="AZ13:BQ13"/>
    <mergeCell ref="AE5:BC5"/>
    <mergeCell ref="A13:F13"/>
    <mergeCell ref="CJ13:DA13"/>
    <mergeCell ref="BR13:CI13"/>
    <mergeCell ref="BT5:CI5"/>
    <mergeCell ref="CJ5:DA5"/>
    <mergeCell ref="BD5:BS5"/>
    <mergeCell ref="A8:F8"/>
    <mergeCell ref="A6:F6"/>
    <mergeCell ref="G6:AD6"/>
    <mergeCell ref="AE6:BC6"/>
    <mergeCell ref="BD6:BS6"/>
    <mergeCell ref="CJ12:DA12"/>
    <mergeCell ref="BT7:CI7"/>
    <mergeCell ref="CJ7:DA7"/>
    <mergeCell ref="BR12:CI12"/>
    <mergeCell ref="A12:F12"/>
    <mergeCell ref="G12:AD12"/>
    <mergeCell ref="AE12:AY12"/>
    <mergeCell ref="AZ12:BQ12"/>
    <mergeCell ref="AE7:BC7"/>
    <mergeCell ref="BD7:BS7"/>
    <mergeCell ref="A10:DA10"/>
    <mergeCell ref="A7:F7"/>
    <mergeCell ref="CJ8:DA8"/>
    <mergeCell ref="G8:AD8"/>
    <mergeCell ref="A2:DA2"/>
    <mergeCell ref="AE8:BC8"/>
    <mergeCell ref="BD8:BS8"/>
    <mergeCell ref="BT8:CI8"/>
    <mergeCell ref="BT6:CI6"/>
    <mergeCell ref="CJ6:DA6"/>
    <mergeCell ref="G7:AD7"/>
    <mergeCell ref="BD4:BS4"/>
    <mergeCell ref="BT4:CI4"/>
    <mergeCell ref="CJ4:DA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BR16:CI16"/>
    <mergeCell ref="CJ16:DA16"/>
    <mergeCell ref="A18:DA18"/>
    <mergeCell ref="A47:G47"/>
    <mergeCell ref="CJ46:DA46"/>
    <mergeCell ref="H47:BC47"/>
    <mergeCell ref="A16:F16"/>
    <mergeCell ref="G16:AD16"/>
    <mergeCell ref="AE16:AY16"/>
    <mergeCell ref="AZ16:BQ16"/>
    <mergeCell ref="A46:G46"/>
    <mergeCell ref="CJ45:DA45"/>
    <mergeCell ref="H46:BC46"/>
    <mergeCell ref="BD46:BS46"/>
    <mergeCell ref="BT46:CI46"/>
    <mergeCell ref="A45:G45"/>
    <mergeCell ref="H45:BC45"/>
    <mergeCell ref="BD45:BS45"/>
    <mergeCell ref="BT45:CI45"/>
    <mergeCell ref="CM28:DA29"/>
    <mergeCell ref="H29:BV29"/>
    <mergeCell ref="A35:F35"/>
    <mergeCell ref="BW34:CL34"/>
    <mergeCell ref="CM34:DA34"/>
    <mergeCell ref="G35:BV35"/>
    <mergeCell ref="BW35:CL35"/>
    <mergeCell ref="CM35:DA35"/>
    <mergeCell ref="BW33:CL33"/>
    <mergeCell ref="CM33:DA33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CM22:DA22"/>
    <mergeCell ref="A23:F24"/>
    <mergeCell ref="H23:BV23"/>
    <mergeCell ref="BW23:CL24"/>
    <mergeCell ref="CM23:DA24"/>
    <mergeCell ref="H24:BV24"/>
    <mergeCell ref="A22:F22"/>
    <mergeCell ref="H22:BV22"/>
    <mergeCell ref="BW22:CL22"/>
    <mergeCell ref="CM25:DA25"/>
    <mergeCell ref="A26:F26"/>
    <mergeCell ref="H26:BV26"/>
    <mergeCell ref="BW26:CL26"/>
    <mergeCell ref="CM26:DA26"/>
    <mergeCell ref="A25:F25"/>
    <mergeCell ref="H25:BV25"/>
    <mergeCell ref="BW25:CL25"/>
    <mergeCell ref="H27:BV27"/>
    <mergeCell ref="BW27:CL27"/>
    <mergeCell ref="CM27:DA27"/>
    <mergeCell ref="A37:DA37"/>
    <mergeCell ref="A28:F29"/>
    <mergeCell ref="H28:BV28"/>
    <mergeCell ref="BW28:CL29"/>
    <mergeCell ref="A27:F27"/>
    <mergeCell ref="H34:BV34"/>
    <mergeCell ref="A32:F32"/>
    <mergeCell ref="A39:DA39"/>
    <mergeCell ref="CM31:DA31"/>
    <mergeCell ref="CM32:DA32"/>
    <mergeCell ref="A34:F34"/>
    <mergeCell ref="A33:F33"/>
    <mergeCell ref="H32:BV32"/>
    <mergeCell ref="BW32:CL32"/>
    <mergeCell ref="H33:BV33"/>
    <mergeCell ref="X41:DA41"/>
    <mergeCell ref="A43:AO43"/>
    <mergeCell ref="AP43:DA43"/>
    <mergeCell ref="A30:F30"/>
    <mergeCell ref="H30:BV30"/>
    <mergeCell ref="BW30:CL30"/>
    <mergeCell ref="CM30:DA30"/>
    <mergeCell ref="A31:F31"/>
    <mergeCell ref="H31:BV31"/>
    <mergeCell ref="BW31:CL31"/>
    <mergeCell ref="A49:G49"/>
    <mergeCell ref="A51:DA51"/>
    <mergeCell ref="X53:DA53"/>
    <mergeCell ref="H49:BC49"/>
    <mergeCell ref="BD49:BS49"/>
    <mergeCell ref="BT49:CI49"/>
    <mergeCell ref="CJ49:DA49"/>
    <mergeCell ref="BT58:CD58"/>
    <mergeCell ref="A55:AO55"/>
    <mergeCell ref="AP55:DA55"/>
    <mergeCell ref="A57:G57"/>
    <mergeCell ref="H57:BC57"/>
    <mergeCell ref="BD57:BS57"/>
    <mergeCell ref="BT57:CD57"/>
    <mergeCell ref="CE57:DA57"/>
    <mergeCell ref="BT60:CD60"/>
    <mergeCell ref="CE58:DA58"/>
    <mergeCell ref="A59:G59"/>
    <mergeCell ref="H59:BC59"/>
    <mergeCell ref="BD59:BS59"/>
    <mergeCell ref="BT59:CD59"/>
    <mergeCell ref="CE59:DA59"/>
    <mergeCell ref="A58:G58"/>
    <mergeCell ref="H58:BC58"/>
    <mergeCell ref="BD58:BS58"/>
    <mergeCell ref="A66:DA66"/>
    <mergeCell ref="CE60:DA60"/>
    <mergeCell ref="A63:G63"/>
    <mergeCell ref="H63:BC63"/>
    <mergeCell ref="BD63:BS63"/>
    <mergeCell ref="BT63:CD63"/>
    <mergeCell ref="CE63:DA63"/>
    <mergeCell ref="A60:G60"/>
    <mergeCell ref="H60:BC60"/>
    <mergeCell ref="BD60:BS60"/>
    <mergeCell ref="A86:G86"/>
    <mergeCell ref="X68:DA68"/>
    <mergeCell ref="A70:AO70"/>
    <mergeCell ref="AP70:DA70"/>
    <mergeCell ref="CL78:DA78"/>
    <mergeCell ref="A79:G79"/>
    <mergeCell ref="H79:AO79"/>
    <mergeCell ref="AP79:BE79"/>
    <mergeCell ref="BF79:BU79"/>
    <mergeCell ref="BV79:CK79"/>
    <mergeCell ref="CL79:DA79"/>
    <mergeCell ref="BF78:BU78"/>
    <mergeCell ref="BV78:CK78"/>
    <mergeCell ref="BD85:BS85"/>
    <mergeCell ref="BT85:CI85"/>
    <mergeCell ref="A85:G85"/>
    <mergeCell ref="H85:BC85"/>
    <mergeCell ref="A84:G84"/>
    <mergeCell ref="BD84:BS84"/>
    <mergeCell ref="H84:BC84"/>
    <mergeCell ref="CL75:DA75"/>
    <mergeCell ref="CL76:DA76"/>
    <mergeCell ref="AP76:BE76"/>
    <mergeCell ref="BF76:BU76"/>
    <mergeCell ref="AP75:BE75"/>
    <mergeCell ref="BT86:CI86"/>
    <mergeCell ref="CJ84:DA84"/>
    <mergeCell ref="BF77:BU77"/>
    <mergeCell ref="CL80:DA80"/>
    <mergeCell ref="CJ86:DA86"/>
    <mergeCell ref="CJ85:DA85"/>
    <mergeCell ref="BT84:CI84"/>
    <mergeCell ref="A82:DA82"/>
    <mergeCell ref="H76:AO76"/>
    <mergeCell ref="BV76:CK76"/>
    <mergeCell ref="CL77:DA77"/>
    <mergeCell ref="A80:G80"/>
    <mergeCell ref="H80:AO80"/>
    <mergeCell ref="AP80:BE80"/>
    <mergeCell ref="BF80:BU80"/>
    <mergeCell ref="BV80:CK80"/>
    <mergeCell ref="BF75:BU75"/>
    <mergeCell ref="A75:G75"/>
    <mergeCell ref="H75:AO75"/>
    <mergeCell ref="BV77:CK77"/>
    <mergeCell ref="BV75:CK75"/>
    <mergeCell ref="A77:G77"/>
    <mergeCell ref="H77:AO77"/>
    <mergeCell ref="AP77:BE77"/>
    <mergeCell ref="A76:G76"/>
    <mergeCell ref="A74:G74"/>
    <mergeCell ref="A72:DA72"/>
    <mergeCell ref="H74:AO74"/>
    <mergeCell ref="AP74:BE74"/>
    <mergeCell ref="BF74:BU74"/>
    <mergeCell ref="BV74:CK74"/>
    <mergeCell ref="CL74:DA74"/>
    <mergeCell ref="CJ87:DA87"/>
    <mergeCell ref="CJ88:DA88"/>
    <mergeCell ref="A87:G87"/>
    <mergeCell ref="H87:BC87"/>
    <mergeCell ref="BD87:BS87"/>
    <mergeCell ref="BT87:CI87"/>
    <mergeCell ref="H88:BC88"/>
    <mergeCell ref="BD88:BS88"/>
    <mergeCell ref="BT88:CI88"/>
    <mergeCell ref="A88:G88"/>
    <mergeCell ref="CL98:DA98"/>
    <mergeCell ref="BF93:BU93"/>
    <mergeCell ref="CL92:DA92"/>
    <mergeCell ref="BV93:CK93"/>
    <mergeCell ref="CL93:DA93"/>
    <mergeCell ref="BV94:CK94"/>
    <mergeCell ref="CL94:DA94"/>
    <mergeCell ref="BV97:CK97"/>
    <mergeCell ref="BF92:BU92"/>
    <mergeCell ref="BF98:BU98"/>
    <mergeCell ref="A94:G94"/>
    <mergeCell ref="H94:AO94"/>
    <mergeCell ref="AP94:BE94"/>
    <mergeCell ref="BF94:BU94"/>
    <mergeCell ref="BV92:CK92"/>
    <mergeCell ref="BV98:CK98"/>
    <mergeCell ref="A92:G92"/>
    <mergeCell ref="H92:AO92"/>
    <mergeCell ref="AP92:BE92"/>
    <mergeCell ref="CJ103:DA103"/>
    <mergeCell ref="BV99:CK99"/>
    <mergeCell ref="CL99:DA99"/>
    <mergeCell ref="A98:G98"/>
    <mergeCell ref="H98:AO98"/>
    <mergeCell ref="A99:G99"/>
    <mergeCell ref="H99:AO99"/>
    <mergeCell ref="AP99:BE99"/>
    <mergeCell ref="BF99:BU99"/>
    <mergeCell ref="AP98:BE98"/>
    <mergeCell ref="CJ105:DA105"/>
    <mergeCell ref="A104:G104"/>
    <mergeCell ref="H104:BC104"/>
    <mergeCell ref="BD104:BS104"/>
    <mergeCell ref="BT104:CI104"/>
    <mergeCell ref="A101:DA101"/>
    <mergeCell ref="A103:G103"/>
    <mergeCell ref="H103:BC103"/>
    <mergeCell ref="BD103:BS103"/>
    <mergeCell ref="BT103:CI103"/>
    <mergeCell ref="CJ107:DA107"/>
    <mergeCell ref="A106:G106"/>
    <mergeCell ref="H106:BC106"/>
    <mergeCell ref="BD106:BS106"/>
    <mergeCell ref="BT106:CI106"/>
    <mergeCell ref="CJ104:DA104"/>
    <mergeCell ref="A105:G105"/>
    <mergeCell ref="H105:BC105"/>
    <mergeCell ref="BD105:BS105"/>
    <mergeCell ref="BT105:CI105"/>
    <mergeCell ref="A111:G111"/>
    <mergeCell ref="H111:BC111"/>
    <mergeCell ref="BD111:BS111"/>
    <mergeCell ref="BT111:CI111"/>
    <mergeCell ref="CJ111:DA111"/>
    <mergeCell ref="CJ106:DA106"/>
    <mergeCell ref="A107:G107"/>
    <mergeCell ref="H107:BC107"/>
    <mergeCell ref="BD107:BS107"/>
    <mergeCell ref="BT107:CI107"/>
    <mergeCell ref="CJ113:DA113"/>
    <mergeCell ref="A112:G112"/>
    <mergeCell ref="H112:BC112"/>
    <mergeCell ref="BD112:BS112"/>
    <mergeCell ref="BT112:CI112"/>
    <mergeCell ref="BD113:BS113"/>
    <mergeCell ref="BD163:BS163"/>
    <mergeCell ref="BT163:CI163"/>
    <mergeCell ref="CJ135:DA135"/>
    <mergeCell ref="A114:G114"/>
    <mergeCell ref="H114:BC114"/>
    <mergeCell ref="BD114:BS114"/>
    <mergeCell ref="BT114:CI114"/>
    <mergeCell ref="A135:G135"/>
    <mergeCell ref="H135:BC135"/>
    <mergeCell ref="BD135:BS135"/>
    <mergeCell ref="BD161:BS161"/>
    <mergeCell ref="BT161:CI161"/>
    <mergeCell ref="CJ163:DA163"/>
    <mergeCell ref="A189:G189"/>
    <mergeCell ref="H175:BC175"/>
    <mergeCell ref="BD175:BS175"/>
    <mergeCell ref="BT175:CI175"/>
    <mergeCell ref="CJ175:DA175"/>
    <mergeCell ref="A163:G163"/>
    <mergeCell ref="H163:BC163"/>
    <mergeCell ref="CJ139:DA139"/>
    <mergeCell ref="A141:G141"/>
    <mergeCell ref="CJ161:DA161"/>
    <mergeCell ref="A162:G162"/>
    <mergeCell ref="H162:BC162"/>
    <mergeCell ref="BD162:BS162"/>
    <mergeCell ref="BT162:CI162"/>
    <mergeCell ref="CJ162:DA162"/>
    <mergeCell ref="A161:G161"/>
    <mergeCell ref="H161:BC161"/>
    <mergeCell ref="BT142:CI142"/>
    <mergeCell ref="BT148:CI148"/>
    <mergeCell ref="CJ148:DA148"/>
    <mergeCell ref="BT141:CI141"/>
    <mergeCell ref="CJ141:DA141"/>
    <mergeCell ref="A140:G140"/>
    <mergeCell ref="H140:BS140"/>
    <mergeCell ref="BT140:CI140"/>
    <mergeCell ref="CJ140:DA140"/>
    <mergeCell ref="BT144:CI144"/>
    <mergeCell ref="BT135:CI135"/>
    <mergeCell ref="BT113:CI113"/>
    <mergeCell ref="A109:DA109"/>
    <mergeCell ref="CJ143:DA143"/>
    <mergeCell ref="CJ160:DA160"/>
    <mergeCell ref="A137:DA137"/>
    <mergeCell ref="A143:G143"/>
    <mergeCell ref="H141:BS141"/>
    <mergeCell ref="A142:G142"/>
    <mergeCell ref="H142:BS142"/>
    <mergeCell ref="A48:G48"/>
    <mergeCell ref="H48:BC48"/>
    <mergeCell ref="BD48:BS48"/>
    <mergeCell ref="BT48:CI48"/>
    <mergeCell ref="A95:G95"/>
    <mergeCell ref="BD160:BS160"/>
    <mergeCell ref="BT160:CI160"/>
    <mergeCell ref="A139:G139"/>
    <mergeCell ref="H139:BS139"/>
    <mergeCell ref="BT139:CI139"/>
    <mergeCell ref="H95:AO95"/>
    <mergeCell ref="A164:G164"/>
    <mergeCell ref="H164:BC164"/>
    <mergeCell ref="BD164:BS164"/>
    <mergeCell ref="BF97:BU97"/>
    <mergeCell ref="AP95:BE95"/>
    <mergeCell ref="BF95:BU95"/>
    <mergeCell ref="AP97:BE97"/>
    <mergeCell ref="A115:G115"/>
    <mergeCell ref="H115:BC115"/>
    <mergeCell ref="BT164:CI164"/>
    <mergeCell ref="CJ114:DA114"/>
    <mergeCell ref="CJ112:DA112"/>
    <mergeCell ref="A113:G113"/>
    <mergeCell ref="H113:BC113"/>
    <mergeCell ref="A128:G128"/>
    <mergeCell ref="H128:BC128"/>
    <mergeCell ref="BD128:BS128"/>
    <mergeCell ref="BT128:CI128"/>
    <mergeCell ref="CJ128:DA128"/>
    <mergeCell ref="H172:BC172"/>
    <mergeCell ref="BD172:BS172"/>
    <mergeCell ref="CJ164:DA164"/>
    <mergeCell ref="BD47:BS47"/>
    <mergeCell ref="BT47:CI47"/>
    <mergeCell ref="CJ47:DA47"/>
    <mergeCell ref="CJ48:DA48"/>
    <mergeCell ref="CJ142:DA142"/>
    <mergeCell ref="H143:BS143"/>
    <mergeCell ref="BT143:CI143"/>
    <mergeCell ref="A177:G177"/>
    <mergeCell ref="A178:G178"/>
    <mergeCell ref="A175:G175"/>
    <mergeCell ref="A172:G172"/>
    <mergeCell ref="A173:G173"/>
    <mergeCell ref="A174:G174"/>
    <mergeCell ref="CL95:DA95"/>
    <mergeCell ref="A184:G184"/>
    <mergeCell ref="A180:G180"/>
    <mergeCell ref="A182:G182"/>
    <mergeCell ref="A179:G179"/>
    <mergeCell ref="A181:G181"/>
    <mergeCell ref="BT172:CI172"/>
    <mergeCell ref="CJ172:DA172"/>
    <mergeCell ref="A176:G176"/>
    <mergeCell ref="A183:G183"/>
    <mergeCell ref="BV95:CK95"/>
    <mergeCell ref="CL97:DA97"/>
    <mergeCell ref="A96:G96"/>
    <mergeCell ref="H96:AO96"/>
    <mergeCell ref="AP96:BE96"/>
    <mergeCell ref="BF96:BU96"/>
    <mergeCell ref="BV96:CK96"/>
    <mergeCell ref="CL96:DA96"/>
    <mergeCell ref="A97:G97"/>
    <mergeCell ref="H97:AO97"/>
    <mergeCell ref="BD115:BS115"/>
    <mergeCell ref="BT115:CI115"/>
    <mergeCell ref="CJ115:DA115"/>
    <mergeCell ref="A117:G117"/>
    <mergeCell ref="H117:BC117"/>
    <mergeCell ref="BD117:BS117"/>
    <mergeCell ref="BT117:CI117"/>
    <mergeCell ref="CJ117:DA117"/>
    <mergeCell ref="A116:G116"/>
    <mergeCell ref="H116:BC116"/>
    <mergeCell ref="BD116:BS116"/>
    <mergeCell ref="BT116:CI116"/>
    <mergeCell ref="CJ116:DA116"/>
    <mergeCell ref="A118:G118"/>
    <mergeCell ref="H118:BC118"/>
    <mergeCell ref="BD118:BS118"/>
    <mergeCell ref="BT118:CI118"/>
    <mergeCell ref="CJ118:DA118"/>
    <mergeCell ref="CJ119:DA119"/>
    <mergeCell ref="A120:G120"/>
    <mergeCell ref="A122:G122"/>
    <mergeCell ref="H122:BC122"/>
    <mergeCell ref="BD122:BS122"/>
    <mergeCell ref="BT122:CI122"/>
    <mergeCell ref="A119:G119"/>
    <mergeCell ref="H119:BC119"/>
    <mergeCell ref="BD119:BS119"/>
    <mergeCell ref="BT119:CI119"/>
    <mergeCell ref="CJ121:DA121"/>
    <mergeCell ref="A123:G123"/>
    <mergeCell ref="H123:BC123"/>
    <mergeCell ref="BD123:BS123"/>
    <mergeCell ref="BT123:CI123"/>
    <mergeCell ref="CJ123:DA123"/>
    <mergeCell ref="A121:G121"/>
    <mergeCell ref="H121:BC121"/>
    <mergeCell ref="BD121:BS121"/>
    <mergeCell ref="CJ122:DA122"/>
    <mergeCell ref="A125:G125"/>
    <mergeCell ref="H125:BC125"/>
    <mergeCell ref="BD125:BS125"/>
    <mergeCell ref="BT125:CI125"/>
    <mergeCell ref="A124:G124"/>
    <mergeCell ref="H124:BC124"/>
    <mergeCell ref="CJ120:DA120"/>
    <mergeCell ref="A126:G126"/>
    <mergeCell ref="H126:BC126"/>
    <mergeCell ref="BD126:BS126"/>
    <mergeCell ref="BT126:CI126"/>
    <mergeCell ref="CJ126:DA126"/>
    <mergeCell ref="CJ124:DA124"/>
    <mergeCell ref="CJ125:DA125"/>
    <mergeCell ref="BD124:BS124"/>
    <mergeCell ref="H120:BC120"/>
    <mergeCell ref="CJ130:DA130"/>
    <mergeCell ref="A131:G131"/>
    <mergeCell ref="H131:BC131"/>
    <mergeCell ref="BD131:BS131"/>
    <mergeCell ref="BT131:CI131"/>
    <mergeCell ref="CJ131:DA131"/>
    <mergeCell ref="A130:G130"/>
    <mergeCell ref="H130:BC130"/>
    <mergeCell ref="BD130:BS130"/>
    <mergeCell ref="BT130:CI130"/>
    <mergeCell ref="A129:G129"/>
    <mergeCell ref="H129:BC129"/>
    <mergeCell ref="BD129:BS129"/>
    <mergeCell ref="BT129:CI129"/>
    <mergeCell ref="BT120:CI120"/>
    <mergeCell ref="BT124:CI124"/>
    <mergeCell ref="A127:G127"/>
    <mergeCell ref="BD120:BS120"/>
    <mergeCell ref="BT121:CI121"/>
    <mergeCell ref="CJ129:DA129"/>
    <mergeCell ref="A134:G134"/>
    <mergeCell ref="H134:BC134"/>
    <mergeCell ref="BD134:BS134"/>
    <mergeCell ref="BT134:CI134"/>
    <mergeCell ref="CJ134:DA134"/>
    <mergeCell ref="A132:G132"/>
    <mergeCell ref="H132:BC132"/>
    <mergeCell ref="BD132:BS132"/>
    <mergeCell ref="BT132:CI132"/>
    <mergeCell ref="H127:BC127"/>
    <mergeCell ref="BD127:BS127"/>
    <mergeCell ref="BT127:CI127"/>
    <mergeCell ref="CJ127:DA127"/>
    <mergeCell ref="CJ132:DA132"/>
    <mergeCell ref="A133:G133"/>
    <mergeCell ref="H133:BC133"/>
    <mergeCell ref="BD133:BS133"/>
    <mergeCell ref="BT133:CI133"/>
    <mergeCell ref="CJ133:DA133"/>
  </mergeCells>
  <printOptions/>
  <pageMargins left="0.7874015748031497" right="0.5118110236220472" top="0.5905511811023623" bottom="0.1968503937007874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8" max="104" man="1"/>
    <brk id="89" max="104" man="1"/>
    <brk id="136" max="104" man="1"/>
    <brk id="175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Секретарь</cp:lastModifiedBy>
  <cp:lastPrinted>2018-01-23T10:26:21Z</cp:lastPrinted>
  <dcterms:created xsi:type="dcterms:W3CDTF">2008-10-01T13:21:49Z</dcterms:created>
  <dcterms:modified xsi:type="dcterms:W3CDTF">2018-02-13T12:46:38Z</dcterms:modified>
  <cp:category/>
  <cp:version/>
  <cp:contentType/>
  <cp:contentStatus/>
</cp:coreProperties>
</file>